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5\DA.251.11.2025 Jednorazówka\"/>
    </mc:Choice>
  </mc:AlternateContent>
  <xr:revisionPtr revIDLastSave="0" documentId="13_ncr:1_{1668F772-6566-44CB-B59F-537560F52A60}" xr6:coauthVersionLast="47" xr6:coauthVersionMax="47" xr10:uidLastSave="{00000000-0000-0000-0000-000000000000}"/>
  <bookViews>
    <workbookView xWindow="-120" yWindow="-120" windowWidth="29040" windowHeight="15720" tabRatio="937" firstSheet="26" activeTab="44" xr2:uid="{00000000-000D-0000-FFFF-FFFF00000000}"/>
  </bookViews>
  <sheets>
    <sheet name="Pakiet 1" sheetId="1" r:id="rId1"/>
    <sheet name="Pakiet 2" sheetId="2" r:id="rId2"/>
    <sheet name="Pakiet 3" sheetId="3" r:id="rId3"/>
    <sheet name="Pakiet 4" sheetId="4" r:id="rId4"/>
    <sheet name="Pakiet 5" sheetId="5" r:id="rId5"/>
    <sheet name="Pakiet 6" sheetId="6" r:id="rId6"/>
    <sheet name="Pakiet 7" sheetId="7" r:id="rId7"/>
    <sheet name="Pakiet 8" sheetId="8" r:id="rId8"/>
    <sheet name="Pakiet 9" sheetId="9" r:id="rId9"/>
    <sheet name="Pakiet 10" sheetId="10" r:id="rId10"/>
    <sheet name="Pakiet 11" sheetId="11" r:id="rId11"/>
    <sheet name="Pakiet 12" sheetId="12" r:id="rId12"/>
    <sheet name="Pakiet 13" sheetId="15" r:id="rId13"/>
    <sheet name="Pakiet 14" sheetId="18" r:id="rId14"/>
    <sheet name="Pakiet 15" sheetId="19" r:id="rId15"/>
    <sheet name="Pakiet 16" sheetId="20" r:id="rId16"/>
    <sheet name="Pakiet 17" sheetId="21" r:id="rId17"/>
    <sheet name="Pakiet 18" sheetId="22" r:id="rId18"/>
    <sheet name="Pakiet 19" sheetId="23" r:id="rId19"/>
    <sheet name="Pakiet 20" sheetId="24" r:id="rId20"/>
    <sheet name="Pakiet 21" sheetId="25" r:id="rId21"/>
    <sheet name="Pakiet 22" sheetId="26" r:id="rId22"/>
    <sheet name="Pakiet 23" sheetId="27" r:id="rId23"/>
    <sheet name="Pakiet 24" sheetId="28" r:id="rId24"/>
    <sheet name="Pakiet 25" sheetId="29" r:id="rId25"/>
    <sheet name="Pakiet 26" sheetId="30" r:id="rId26"/>
    <sheet name="Pakiet 27" sheetId="31" r:id="rId27"/>
    <sheet name="Pakiet 28" sheetId="32" r:id="rId28"/>
    <sheet name="Pakiet 29" sheetId="33" r:id="rId29"/>
    <sheet name="Pakiet 30" sheetId="34" r:id="rId30"/>
    <sheet name="Pakiet 31" sheetId="35" r:id="rId31"/>
    <sheet name="Pakiet 32" sheetId="36" r:id="rId32"/>
    <sheet name="Pakiet 33" sheetId="37" r:id="rId33"/>
    <sheet name="Pakiet 34" sheetId="38" r:id="rId34"/>
    <sheet name="Pakiet 35" sheetId="39" r:id="rId35"/>
    <sheet name="Pakiet 36" sheetId="40" r:id="rId36"/>
    <sheet name="Pakiet 37" sheetId="41" r:id="rId37"/>
    <sheet name="Pakiet 38" sheetId="42" r:id="rId38"/>
    <sheet name="Pakiet 39" sheetId="43" r:id="rId39"/>
    <sheet name="Pakiet 40" sheetId="44" r:id="rId40"/>
    <sheet name="Pakiet 41" sheetId="45" r:id="rId41"/>
    <sheet name="Pakiet 42" sheetId="46" r:id="rId42"/>
    <sheet name="Pakiet 43" sheetId="47" r:id="rId43"/>
    <sheet name="Pakiet 44" sheetId="48" r:id="rId44"/>
    <sheet name="Pakiet 45" sheetId="49" r:id="rId45"/>
    <sheet name="Arkusz1" sheetId="51" r:id="rId46"/>
  </sheets>
  <definedNames>
    <definedName name="_Hlk525020274" localSheetId="1">'Pakiet 2'!$B$71</definedName>
    <definedName name="_xlnm.Print_Area" localSheetId="0">'Pakiet 1'!$A$1:$I$43</definedName>
    <definedName name="_xlnm.Print_Area" localSheetId="9">'Pakiet 10'!$B$1:$K$9</definedName>
    <definedName name="_xlnm.Print_Area" localSheetId="10">'Pakiet 11'!$A$1:$I$10</definedName>
    <definedName name="_xlnm.Print_Area" localSheetId="11">'Pakiet 12'!$A$2:$I$9</definedName>
    <definedName name="_xlnm.Print_Area" localSheetId="12">'Pakiet 13'!$A$1:$K$14</definedName>
    <definedName name="_xlnm.Print_Area" localSheetId="13">'Pakiet 14'!$A$2:$I$9</definedName>
    <definedName name="_xlnm.Print_Area" localSheetId="14">'Pakiet 15'!$A$1:$I$10</definedName>
    <definedName name="_xlnm.Print_Area" localSheetId="15">'Pakiet 16'!$A$2:$I$9</definedName>
    <definedName name="_xlnm.Print_Area" localSheetId="16">'Pakiet 17'!$A$1:$J$12</definedName>
    <definedName name="_xlnm.Print_Area" localSheetId="17">'Pakiet 18'!$A$1:$I$14</definedName>
    <definedName name="_xlnm.Print_Area" localSheetId="18">'Pakiet 19'!$A$1:$I$13</definedName>
    <definedName name="_xlnm.Print_Area" localSheetId="1">'Pakiet 2'!$A$1:$I$126</definedName>
    <definedName name="_xlnm.Print_Area" localSheetId="19">'Pakiet 20'!$A$1:$I$6</definedName>
    <definedName name="_xlnm.Print_Area" localSheetId="20">'Pakiet 21'!$A$1:$I$11</definedName>
    <definedName name="_xlnm.Print_Area" localSheetId="21">'Pakiet 22'!$A$1:$I$8</definedName>
    <definedName name="_xlnm.Print_Area" localSheetId="22">'Pakiet 23'!$A$1:$I$11</definedName>
    <definedName name="_xlnm.Print_Area" localSheetId="23">'Pakiet 24'!$A$2:$I$9</definedName>
    <definedName name="_xlnm.Print_Area" localSheetId="24">'Pakiet 25'!$A$1:$I$9</definedName>
    <definedName name="_xlnm.Print_Area" localSheetId="25">'Pakiet 26'!$A$1:$I$8</definedName>
    <definedName name="_xlnm.Print_Area" localSheetId="26">'Pakiet 27'!$A$1:$I$10</definedName>
    <definedName name="_xlnm.Print_Area" localSheetId="27">'Pakiet 28'!$A$1:$I$9</definedName>
    <definedName name="_xlnm.Print_Area" localSheetId="28">'Pakiet 29'!$A$1:$I$8</definedName>
    <definedName name="_xlnm.Print_Area" localSheetId="2">'Pakiet 3'!$A$1:$I$10</definedName>
    <definedName name="_xlnm.Print_Area" localSheetId="29">'Pakiet 30'!$A$1:$I$8</definedName>
    <definedName name="_xlnm.Print_Area" localSheetId="30">'Pakiet 31'!$A$1:$I$8</definedName>
    <definedName name="_xlnm.Print_Area" localSheetId="31">'Pakiet 32'!$A$1:$I$8</definedName>
    <definedName name="_xlnm.Print_Area" localSheetId="32">'Pakiet 33'!$A$1:$H$5</definedName>
    <definedName name="_xlnm.Print_Area" localSheetId="33">'Pakiet 34'!$A$1:$I$59</definedName>
    <definedName name="_xlnm.Print_Area" localSheetId="34">'Pakiet 35'!$A$1:$I$8</definedName>
    <definedName name="_xlnm.Print_Area" localSheetId="35">'Pakiet 36'!$A$1:$O$38</definedName>
    <definedName name="_xlnm.Print_Area" localSheetId="36">'Pakiet 37'!$A$1:$N$8</definedName>
    <definedName name="_xlnm.Print_Area" localSheetId="37">'Pakiet 38'!$A$4:$N$32</definedName>
    <definedName name="_xlnm.Print_Area" localSheetId="38">'Pakiet 39'!$A$1:$N$9</definedName>
    <definedName name="_xlnm.Print_Area" localSheetId="3">'Pakiet 4'!$A$1:$H$37</definedName>
    <definedName name="_xlnm.Print_Area" localSheetId="39">'Pakiet 40'!$A$1:$I$7</definedName>
    <definedName name="_xlnm.Print_Area" localSheetId="40">'Pakiet 41'!$A$1:$I$6</definedName>
    <definedName name="_xlnm.Print_Area" localSheetId="41">'Pakiet 42'!$A$1:$I$4</definedName>
    <definedName name="_xlnm.Print_Area" localSheetId="42">'Pakiet 43'!$A$1:$I$4</definedName>
    <definedName name="_xlnm.Print_Area" localSheetId="43">'Pakiet 44'!$A$2:$I$5</definedName>
    <definedName name="_xlnm.Print_Area" localSheetId="44">'Pakiet 45'!$A$1:$J$5</definedName>
    <definedName name="_xlnm.Print_Area" localSheetId="4">'Pakiet 5'!$A$1:$I$9</definedName>
    <definedName name="_xlnm.Print_Area" localSheetId="5">'Pakiet 6'!$A$1:$I$16</definedName>
    <definedName name="_xlnm.Print_Area" localSheetId="6">'Pakiet 7'!$A$1:$H$15</definedName>
    <definedName name="_xlnm.Print_Area" localSheetId="7">'Pakiet 8'!$B$1:$I$18</definedName>
    <definedName name="_xlnm.Print_Area" localSheetId="8">'Pakiet 9'!$A$1:$H$14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1" l="1"/>
  <c r="F37" i="1"/>
  <c r="F36" i="1"/>
  <c r="F35" i="1"/>
  <c r="F34" i="1"/>
  <c r="F33" i="1"/>
  <c r="F32" i="1"/>
  <c r="F31" i="1"/>
  <c r="F30" i="1"/>
  <c r="F29" i="1"/>
  <c r="F28" i="1"/>
  <c r="H28" i="1" s="1"/>
  <c r="F27" i="1"/>
  <c r="F26" i="1"/>
  <c r="F25" i="1"/>
  <c r="F24" i="1"/>
  <c r="H24" i="1" s="1"/>
  <c r="F23" i="1"/>
  <c r="F22" i="1"/>
  <c r="F21" i="1"/>
  <c r="F20" i="1"/>
  <c r="F19" i="1"/>
  <c r="F18" i="1"/>
  <c r="F17" i="1"/>
  <c r="F16" i="1"/>
  <c r="F15" i="1"/>
  <c r="F13" i="1"/>
  <c r="H13" i="1" s="1"/>
  <c r="F12" i="1"/>
  <c r="F11" i="1"/>
  <c r="F10" i="1"/>
  <c r="F9" i="1"/>
  <c r="F8" i="1"/>
  <c r="F7" i="1"/>
  <c r="F6" i="1"/>
  <c r="F5" i="1"/>
  <c r="F4" i="1"/>
  <c r="F119" i="2"/>
  <c r="F11" i="6"/>
  <c r="H11" i="6" s="1"/>
  <c r="H5" i="1" l="1"/>
  <c r="H16" i="1"/>
  <c r="H26" i="1"/>
  <c r="H30" i="1"/>
  <c r="H32" i="1"/>
  <c r="H34" i="1"/>
  <c r="H36" i="1"/>
  <c r="H38" i="1"/>
  <c r="H9" i="1"/>
  <c r="H20" i="1"/>
  <c r="H18" i="1"/>
  <c r="F39" i="1"/>
  <c r="H11" i="1"/>
  <c r="H22" i="1"/>
  <c r="H4" i="1"/>
  <c r="H6" i="1"/>
  <c r="H8" i="1"/>
  <c r="H10" i="1"/>
  <c r="H12" i="1"/>
  <c r="H15" i="1"/>
  <c r="H17" i="1"/>
  <c r="H19" i="1"/>
  <c r="H21" i="1"/>
  <c r="H23" i="1"/>
  <c r="H25" i="1"/>
  <c r="H27" i="1"/>
  <c r="H29" i="1"/>
  <c r="H31" i="1"/>
  <c r="H33" i="1"/>
  <c r="H35" i="1"/>
  <c r="H37" i="1"/>
  <c r="H7" i="1"/>
  <c r="J10" i="42"/>
  <c r="J11" i="42"/>
  <c r="J12" i="42"/>
  <c r="J13" i="42"/>
  <c r="J14" i="42"/>
  <c r="J15" i="42"/>
  <c r="J16" i="42"/>
  <c r="L16" i="42" s="1"/>
  <c r="J17" i="42"/>
  <c r="L17" i="42" s="1"/>
  <c r="J18" i="42"/>
  <c r="J19" i="42"/>
  <c r="J20" i="42"/>
  <c r="J21" i="42"/>
  <c r="J22" i="42"/>
  <c r="L22" i="42" s="1"/>
  <c r="J23" i="42"/>
  <c r="J24" i="42"/>
  <c r="L24" i="42" s="1"/>
  <c r="J25" i="42"/>
  <c r="L25" i="42" s="1"/>
  <c r="J26" i="42"/>
  <c r="J9" i="42"/>
  <c r="K9" i="40"/>
  <c r="K10" i="40"/>
  <c r="K11" i="40"/>
  <c r="M11" i="40" s="1"/>
  <c r="K12" i="40"/>
  <c r="M12" i="40" s="1"/>
  <c r="K13" i="40"/>
  <c r="K14" i="40"/>
  <c r="K15" i="40"/>
  <c r="M15" i="40" s="1"/>
  <c r="K16" i="40"/>
  <c r="M16" i="40" s="1"/>
  <c r="K17" i="40"/>
  <c r="K18" i="40"/>
  <c r="K19" i="40"/>
  <c r="M19" i="40" s="1"/>
  <c r="K20" i="40"/>
  <c r="M20" i="40" s="1"/>
  <c r="K21" i="40"/>
  <c r="M21" i="40" s="1"/>
  <c r="K22" i="40"/>
  <c r="K23" i="40"/>
  <c r="M23" i="40" s="1"/>
  <c r="K24" i="40"/>
  <c r="M24" i="40" s="1"/>
  <c r="K25" i="40"/>
  <c r="K26" i="40"/>
  <c r="K27" i="40"/>
  <c r="M27" i="40" s="1"/>
  <c r="K28" i="40"/>
  <c r="M28" i="40" s="1"/>
  <c r="K30" i="40"/>
  <c r="M30" i="40" s="1"/>
  <c r="K31" i="40"/>
  <c r="M31" i="40" s="1"/>
  <c r="K32" i="40"/>
  <c r="M32" i="40" s="1"/>
  <c r="K8" i="40"/>
  <c r="F4" i="25"/>
  <c r="H4" i="25" s="1"/>
  <c r="F5" i="25"/>
  <c r="F7" i="25" s="1"/>
  <c r="F6" i="25"/>
  <c r="F3" i="25"/>
  <c r="H3" i="25" s="1"/>
  <c r="F117" i="2"/>
  <c r="F118" i="2"/>
  <c r="F120" i="2"/>
  <c r="H120" i="2" s="1"/>
  <c r="F108" i="2"/>
  <c r="F109" i="2"/>
  <c r="F110" i="2"/>
  <c r="H110" i="2" s="1"/>
  <c r="F111" i="2"/>
  <c r="H111" i="2" s="1"/>
  <c r="F112" i="2"/>
  <c r="H112" i="2" s="1"/>
  <c r="F113" i="2"/>
  <c r="H113" i="2" s="1"/>
  <c r="F114" i="2"/>
  <c r="H114" i="2" s="1"/>
  <c r="F115" i="2"/>
  <c r="F116" i="2"/>
  <c r="F98" i="2"/>
  <c r="F99" i="2"/>
  <c r="F100" i="2"/>
  <c r="F101" i="2"/>
  <c r="H101" i="2" s="1"/>
  <c r="F102" i="2"/>
  <c r="H102" i="2" s="1"/>
  <c r="F103" i="2"/>
  <c r="H103" i="2" s="1"/>
  <c r="F104" i="2"/>
  <c r="H104" i="2" s="1"/>
  <c r="F105" i="2"/>
  <c r="H105" i="2" s="1"/>
  <c r="F106" i="2"/>
  <c r="F107" i="2"/>
  <c r="F83" i="2"/>
  <c r="H83" i="2" s="1"/>
  <c r="F84" i="2"/>
  <c r="H84" i="2" s="1"/>
  <c r="F85" i="2"/>
  <c r="H85" i="2" s="1"/>
  <c r="F87" i="2"/>
  <c r="H87" i="2" s="1"/>
  <c r="F88" i="2"/>
  <c r="F89" i="2"/>
  <c r="F91" i="2"/>
  <c r="F92" i="2"/>
  <c r="F93" i="2"/>
  <c r="H93" i="2" s="1"/>
  <c r="F94" i="2"/>
  <c r="H94" i="2" s="1"/>
  <c r="F95" i="2"/>
  <c r="H95" i="2" s="1"/>
  <c r="F96" i="2"/>
  <c r="H96" i="2" s="1"/>
  <c r="F97" i="2"/>
  <c r="F76" i="2"/>
  <c r="H76" i="2" s="1"/>
  <c r="F77" i="2"/>
  <c r="H77" i="2" s="1"/>
  <c r="F78" i="2"/>
  <c r="H78" i="2" s="1"/>
  <c r="F79" i="2"/>
  <c r="F80" i="2"/>
  <c r="F81" i="2"/>
  <c r="F82" i="2"/>
  <c r="F70" i="2"/>
  <c r="F71" i="2"/>
  <c r="F72" i="2"/>
  <c r="H72" i="2" s="1"/>
  <c r="F73" i="2"/>
  <c r="F74" i="2"/>
  <c r="F75" i="2"/>
  <c r="F60" i="2"/>
  <c r="F61" i="2"/>
  <c r="F62" i="2"/>
  <c r="H62" i="2" s="1"/>
  <c r="F63" i="2"/>
  <c r="H63" i="2" s="1"/>
  <c r="F64" i="2"/>
  <c r="H64" i="2" s="1"/>
  <c r="F65" i="2"/>
  <c r="H65" i="2" s="1"/>
  <c r="F66" i="2"/>
  <c r="F67" i="2"/>
  <c r="F68" i="2"/>
  <c r="F69" i="2"/>
  <c r="F48" i="2"/>
  <c r="H48" i="2" s="1"/>
  <c r="F49" i="2"/>
  <c r="F50" i="2"/>
  <c r="F51" i="2"/>
  <c r="F52" i="2"/>
  <c r="F53" i="2"/>
  <c r="H53" i="2" s="1"/>
  <c r="F54" i="2"/>
  <c r="H54" i="2" s="1"/>
  <c r="F55" i="2"/>
  <c r="H55" i="2" s="1"/>
  <c r="F56" i="2"/>
  <c r="H56" i="2" s="1"/>
  <c r="F57" i="2"/>
  <c r="F58" i="2"/>
  <c r="F4" i="2"/>
  <c r="H4" i="2" s="1"/>
  <c r="F5" i="2"/>
  <c r="H5" i="2" s="1"/>
  <c r="F6" i="2"/>
  <c r="H6" i="2" s="1"/>
  <c r="F7" i="2"/>
  <c r="H7" i="2" s="1"/>
  <c r="F8" i="2"/>
  <c r="H8" i="2" s="1"/>
  <c r="F9" i="2"/>
  <c r="H9" i="2" s="1"/>
  <c r="F10" i="2"/>
  <c r="H10" i="2" s="1"/>
  <c r="F11" i="2"/>
  <c r="H11" i="2" s="1"/>
  <c r="F12" i="2"/>
  <c r="H12" i="2" s="1"/>
  <c r="F13" i="2"/>
  <c r="H13" i="2" s="1"/>
  <c r="F14" i="2"/>
  <c r="H14" i="2" s="1"/>
  <c r="F15" i="2"/>
  <c r="H15" i="2" s="1"/>
  <c r="F16" i="2"/>
  <c r="H16" i="2" s="1"/>
  <c r="F17" i="2"/>
  <c r="H17" i="2" s="1"/>
  <c r="F18" i="2"/>
  <c r="H18" i="2" s="1"/>
  <c r="F20" i="2"/>
  <c r="H20" i="2" s="1"/>
  <c r="F21" i="2"/>
  <c r="H21" i="2" s="1"/>
  <c r="F22" i="2"/>
  <c r="H22" i="2" s="1"/>
  <c r="F24" i="2"/>
  <c r="H24" i="2" s="1"/>
  <c r="F25" i="2"/>
  <c r="H25" i="2" s="1"/>
  <c r="F26" i="2"/>
  <c r="H26" i="2" s="1"/>
  <c r="F28" i="2"/>
  <c r="H28" i="2" s="1"/>
  <c r="F29" i="2"/>
  <c r="H29" i="2" s="1"/>
  <c r="F30" i="2"/>
  <c r="H30" i="2" s="1"/>
  <c r="F32" i="2"/>
  <c r="H32" i="2" s="1"/>
  <c r="F33" i="2"/>
  <c r="H33" i="2" s="1"/>
  <c r="F34" i="2"/>
  <c r="H34" i="2" s="1"/>
  <c r="F36" i="2"/>
  <c r="H36" i="2" s="1"/>
  <c r="F37" i="2"/>
  <c r="F38" i="2"/>
  <c r="H38" i="2" s="1"/>
  <c r="F39" i="2"/>
  <c r="H39" i="2" s="1"/>
  <c r="F40" i="2"/>
  <c r="H40" i="2" s="1"/>
  <c r="F41" i="2"/>
  <c r="H41" i="2" s="1"/>
  <c r="F42" i="2"/>
  <c r="H42" i="2" s="1"/>
  <c r="F43" i="2"/>
  <c r="H43" i="2" s="1"/>
  <c r="F44" i="2"/>
  <c r="H44" i="2" s="1"/>
  <c r="F45" i="2"/>
  <c r="H45" i="2" s="1"/>
  <c r="F46" i="2"/>
  <c r="H46" i="2" s="1"/>
  <c r="F47" i="2"/>
  <c r="H47" i="2" s="1"/>
  <c r="F4" i="49"/>
  <c r="H4" i="49" s="1"/>
  <c r="F3" i="49"/>
  <c r="H3" i="49" s="1"/>
  <c r="F5" i="48"/>
  <c r="H5" i="48" s="1"/>
  <c r="F4" i="48"/>
  <c r="H4" i="48" s="1"/>
  <c r="H6" i="48" s="1"/>
  <c r="F3" i="47"/>
  <c r="H3" i="47" s="1"/>
  <c r="H4" i="47" s="1"/>
  <c r="F3" i="46"/>
  <c r="H3" i="46" s="1"/>
  <c r="H4" i="46" s="1"/>
  <c r="F5" i="45"/>
  <c r="H5" i="45" s="1"/>
  <c r="F4" i="45"/>
  <c r="H4" i="45" s="1"/>
  <c r="F3" i="45"/>
  <c r="H3" i="45" s="1"/>
  <c r="F6" i="44"/>
  <c r="F5" i="44"/>
  <c r="H5" i="44" s="1"/>
  <c r="J8" i="43"/>
  <c r="L8" i="43" s="1"/>
  <c r="J7" i="43"/>
  <c r="L7" i="43" s="1"/>
  <c r="J6" i="43"/>
  <c r="L6" i="43" s="1"/>
  <c r="L26" i="42"/>
  <c r="L23" i="42"/>
  <c r="L21" i="42"/>
  <c r="L20" i="42"/>
  <c r="L19" i="42"/>
  <c r="L18" i="42"/>
  <c r="L15" i="42"/>
  <c r="L14" i="42"/>
  <c r="L13" i="42"/>
  <c r="L12" i="42"/>
  <c r="L11" i="42"/>
  <c r="L10" i="42"/>
  <c r="L9" i="42"/>
  <c r="J6" i="41"/>
  <c r="J7" i="41" s="1"/>
  <c r="M26" i="40"/>
  <c r="M25" i="40"/>
  <c r="M22" i="40"/>
  <c r="M18" i="40"/>
  <c r="M17" i="40"/>
  <c r="M14" i="40"/>
  <c r="M13" i="40"/>
  <c r="M10" i="40"/>
  <c r="M9" i="40"/>
  <c r="M8" i="40"/>
  <c r="F3" i="39"/>
  <c r="H3" i="39" s="1"/>
  <c r="H4" i="39" s="1"/>
  <c r="F30" i="38"/>
  <c r="F54" i="38" s="1"/>
  <c r="F3" i="38"/>
  <c r="H3" i="38" s="1"/>
  <c r="F3" i="37"/>
  <c r="F4" i="37" s="1"/>
  <c r="F3" i="36"/>
  <c r="F4" i="36" s="1"/>
  <c r="F3" i="35"/>
  <c r="F4" i="35" s="1"/>
  <c r="F3" i="34"/>
  <c r="F4" i="34" s="1"/>
  <c r="F3" i="33"/>
  <c r="F4" i="33" s="1"/>
  <c r="F3" i="32"/>
  <c r="F4" i="31"/>
  <c r="H4" i="31" s="1"/>
  <c r="F3" i="31"/>
  <c r="H3" i="31" s="1"/>
  <c r="F3" i="30"/>
  <c r="H3" i="30" s="1"/>
  <c r="H4" i="30" s="1"/>
  <c r="F3" i="29"/>
  <c r="F4" i="29" s="1"/>
  <c r="F4" i="28"/>
  <c r="H4" i="28" s="1"/>
  <c r="H5" i="28" s="1"/>
  <c r="F5" i="27"/>
  <c r="H5" i="27" s="1"/>
  <c r="F4" i="27"/>
  <c r="H4" i="27" s="1"/>
  <c r="F3" i="27"/>
  <c r="H3" i="27" s="1"/>
  <c r="F3" i="26"/>
  <c r="F4" i="26" s="1"/>
  <c r="H6" i="25"/>
  <c r="F3" i="24"/>
  <c r="F5" i="24" s="1"/>
  <c r="F11" i="23"/>
  <c r="H11" i="23" s="1"/>
  <c r="F10" i="23"/>
  <c r="H10" i="23" s="1"/>
  <c r="F9" i="23"/>
  <c r="H9" i="23" s="1"/>
  <c r="F8" i="23"/>
  <c r="H8" i="23" s="1"/>
  <c r="F7" i="23"/>
  <c r="H7" i="23" s="1"/>
  <c r="F6" i="23"/>
  <c r="H6" i="23" s="1"/>
  <c r="F5" i="23"/>
  <c r="H5" i="23" s="1"/>
  <c r="F4" i="23"/>
  <c r="H4" i="23" s="1"/>
  <c r="F3" i="23"/>
  <c r="H3" i="23" s="1"/>
  <c r="F12" i="22"/>
  <c r="H12" i="22" s="1"/>
  <c r="F11" i="22"/>
  <c r="H11" i="22" s="1"/>
  <c r="F10" i="22"/>
  <c r="H10" i="22" s="1"/>
  <c r="F9" i="22"/>
  <c r="H9" i="22" s="1"/>
  <c r="F8" i="22"/>
  <c r="H8" i="22" s="1"/>
  <c r="F7" i="22"/>
  <c r="H7" i="22" s="1"/>
  <c r="F6" i="22"/>
  <c r="H6" i="22" s="1"/>
  <c r="F5" i="22"/>
  <c r="H5" i="22" s="1"/>
  <c r="F4" i="22"/>
  <c r="H4" i="22" s="1"/>
  <c r="F3" i="22"/>
  <c r="F9" i="21"/>
  <c r="H9" i="21" s="1"/>
  <c r="F8" i="21"/>
  <c r="H8" i="21" s="1"/>
  <c r="F7" i="21"/>
  <c r="H7" i="21" s="1"/>
  <c r="F6" i="21"/>
  <c r="H6" i="21" s="1"/>
  <c r="F5" i="21"/>
  <c r="H5" i="21" s="1"/>
  <c r="F4" i="21"/>
  <c r="H4" i="21" s="1"/>
  <c r="F3" i="21"/>
  <c r="H3" i="21" s="1"/>
  <c r="F4" i="20"/>
  <c r="F5" i="20" s="1"/>
  <c r="F5" i="19"/>
  <c r="H5" i="19" s="1"/>
  <c r="F4" i="19"/>
  <c r="H4" i="19" s="1"/>
  <c r="F3" i="19"/>
  <c r="H3" i="19" s="1"/>
  <c r="F4" i="18"/>
  <c r="H4" i="18" s="1"/>
  <c r="H5" i="18" s="1"/>
  <c r="H9" i="15"/>
  <c r="J9" i="15" s="1"/>
  <c r="H8" i="15"/>
  <c r="J8" i="15" s="1"/>
  <c r="H7" i="15"/>
  <c r="J7" i="15" s="1"/>
  <c r="H6" i="15"/>
  <c r="J6" i="15" s="1"/>
  <c r="H5" i="15"/>
  <c r="J5" i="15" s="1"/>
  <c r="H4" i="15"/>
  <c r="J4" i="15" s="1"/>
  <c r="H3" i="15"/>
  <c r="F4" i="12"/>
  <c r="F5" i="12" s="1"/>
  <c r="F5" i="11"/>
  <c r="H5" i="11" s="1"/>
  <c r="F4" i="11"/>
  <c r="H4" i="11" s="1"/>
  <c r="F3" i="11"/>
  <c r="G4" i="10"/>
  <c r="G3" i="10"/>
  <c r="I3" i="10" s="1"/>
  <c r="F4" i="9"/>
  <c r="H4" i="9" s="1"/>
  <c r="F3" i="9"/>
  <c r="H3" i="9" s="1"/>
  <c r="G4" i="8"/>
  <c r="I4" i="8" s="1"/>
  <c r="G3" i="8"/>
  <c r="G5" i="8" s="1"/>
  <c r="F5" i="7"/>
  <c r="H5" i="7" s="1"/>
  <c r="F4" i="7"/>
  <c r="H4" i="7" s="1"/>
  <c r="F3" i="7"/>
  <c r="F14" i="6"/>
  <c r="H14" i="6" s="1"/>
  <c r="F13" i="6"/>
  <c r="H13" i="6" s="1"/>
  <c r="F12" i="6"/>
  <c r="H12" i="6" s="1"/>
  <c r="F10" i="6"/>
  <c r="H10" i="6" s="1"/>
  <c r="F9" i="6"/>
  <c r="H9" i="6" s="1"/>
  <c r="F8" i="6"/>
  <c r="H8" i="6" s="1"/>
  <c r="F7" i="6"/>
  <c r="H7" i="6" s="1"/>
  <c r="F6" i="6"/>
  <c r="H6" i="6" s="1"/>
  <c r="F5" i="6"/>
  <c r="H5" i="6" s="1"/>
  <c r="F3" i="6"/>
  <c r="H3" i="6" s="1"/>
  <c r="F4" i="5"/>
  <c r="H4" i="5" s="1"/>
  <c r="F3" i="5"/>
  <c r="H3" i="5" s="1"/>
  <c r="F27" i="4"/>
  <c r="H27" i="4" s="1"/>
  <c r="F26" i="4"/>
  <c r="H26" i="4" s="1"/>
  <c r="F25" i="4"/>
  <c r="H25" i="4" s="1"/>
  <c r="F23" i="4"/>
  <c r="H23" i="4" s="1"/>
  <c r="F22" i="4"/>
  <c r="H22" i="4" s="1"/>
  <c r="F20" i="4"/>
  <c r="H20" i="4" s="1"/>
  <c r="F19" i="4"/>
  <c r="H19" i="4" s="1"/>
  <c r="F18" i="4"/>
  <c r="H18" i="4" s="1"/>
  <c r="F17" i="4"/>
  <c r="H17" i="4" s="1"/>
  <c r="F16" i="4"/>
  <c r="H16" i="4" s="1"/>
  <c r="F15" i="4"/>
  <c r="H15" i="4" s="1"/>
  <c r="F13" i="4"/>
  <c r="H13" i="4" s="1"/>
  <c r="F12" i="4"/>
  <c r="H12" i="4" s="1"/>
  <c r="F11" i="4"/>
  <c r="H11" i="4" s="1"/>
  <c r="F10" i="4"/>
  <c r="H10" i="4" s="1"/>
  <c r="F9" i="4"/>
  <c r="H9" i="4" s="1"/>
  <c r="F8" i="4"/>
  <c r="H8" i="4" s="1"/>
  <c r="F6" i="4"/>
  <c r="H6" i="4" s="1"/>
  <c r="F5" i="4"/>
  <c r="H5" i="4" s="1"/>
  <c r="F4" i="4"/>
  <c r="H4" i="4" s="1"/>
  <c r="F5" i="3"/>
  <c r="H5" i="3" s="1"/>
  <c r="F4" i="3"/>
  <c r="H4" i="3" s="1"/>
  <c r="F3" i="3"/>
  <c r="H3" i="3" s="1"/>
  <c r="F3" i="2"/>
  <c r="H3" i="2" s="1"/>
  <c r="H3" i="33" l="1"/>
  <c r="H4" i="33" s="1"/>
  <c r="H3" i="32"/>
  <c r="H4" i="32" s="1"/>
  <c r="F4" i="32"/>
  <c r="F5" i="31"/>
  <c r="H3" i="29"/>
  <c r="H4" i="29" s="1"/>
  <c r="F5" i="49"/>
  <c r="F4" i="47"/>
  <c r="F4" i="46"/>
  <c r="L6" i="41"/>
  <c r="L7" i="41" s="1"/>
  <c r="K33" i="40"/>
  <c r="H30" i="38"/>
  <c r="H3" i="37"/>
  <c r="H4" i="37" s="1"/>
  <c r="H3" i="36"/>
  <c r="H4" i="36" s="1"/>
  <c r="H3" i="35"/>
  <c r="H4" i="35" s="1"/>
  <c r="H3" i="34"/>
  <c r="H4" i="34" s="1"/>
  <c r="H6" i="27"/>
  <c r="H3" i="26"/>
  <c r="H4" i="26" s="1"/>
  <c r="H5" i="25"/>
  <c r="H7" i="25"/>
  <c r="F13" i="22"/>
  <c r="H3" i="22"/>
  <c r="F5" i="18"/>
  <c r="H10" i="15"/>
  <c r="H5" i="9"/>
  <c r="I3" i="8"/>
  <c r="F6" i="7"/>
  <c r="H5" i="5"/>
  <c r="F6" i="3"/>
  <c r="I4" i="10"/>
  <c r="I5" i="10" s="1"/>
  <c r="H39" i="1"/>
  <c r="H75" i="2"/>
  <c r="H118" i="2"/>
  <c r="H109" i="2"/>
  <c r="H100" i="2"/>
  <c r="H92" i="2"/>
  <c r="H82" i="2"/>
  <c r="H69" i="2"/>
  <c r="H61" i="2"/>
  <c r="H52" i="2"/>
  <c r="H117" i="2"/>
  <c r="H108" i="2"/>
  <c r="H99" i="2"/>
  <c r="H91" i="2"/>
  <c r="H81" i="2"/>
  <c r="H68" i="2"/>
  <c r="H60" i="2"/>
  <c r="H51" i="2"/>
  <c r="H116" i="2"/>
  <c r="H107" i="2"/>
  <c r="H98" i="2"/>
  <c r="H89" i="2"/>
  <c r="H80" i="2"/>
  <c r="H67" i="2"/>
  <c r="H58" i="2"/>
  <c r="H50" i="2"/>
  <c r="H115" i="2"/>
  <c r="H106" i="2"/>
  <c r="H97" i="2"/>
  <c r="H88" i="2"/>
  <c r="H79" i="2"/>
  <c r="H66" i="2"/>
  <c r="H57" i="2"/>
  <c r="H49" i="2"/>
  <c r="H3" i="24"/>
  <c r="H5" i="24" s="1"/>
  <c r="H4" i="20"/>
  <c r="H5" i="20" s="1"/>
  <c r="H74" i="2"/>
  <c r="H71" i="2"/>
  <c r="H73" i="2"/>
  <c r="H70" i="2"/>
  <c r="F121" i="2"/>
  <c r="H37" i="2"/>
  <c r="H4" i="12"/>
  <c r="H5" i="12" s="1"/>
  <c r="H5" i="49"/>
  <c r="H6" i="44"/>
  <c r="H7" i="44" s="1"/>
  <c r="L9" i="43"/>
  <c r="J27" i="42"/>
  <c r="M33" i="40"/>
  <c r="H54" i="38"/>
  <c r="H5" i="31"/>
  <c r="H12" i="23"/>
  <c r="F10" i="21"/>
  <c r="H10" i="21"/>
  <c r="H6" i="19"/>
  <c r="J3" i="15"/>
  <c r="J10" i="15" s="1"/>
  <c r="H3" i="11"/>
  <c r="H6" i="11" s="1"/>
  <c r="F5" i="9"/>
  <c r="H3" i="7"/>
  <c r="H6" i="7" s="1"/>
  <c r="F15" i="6"/>
  <c r="H15" i="6"/>
  <c r="H28" i="4"/>
  <c r="F28" i="4"/>
  <c r="H6" i="3"/>
  <c r="H121" i="2"/>
  <c r="L27" i="42"/>
  <c r="I5" i="8"/>
  <c r="H13" i="22"/>
  <c r="H6" i="45"/>
  <c r="F12" i="23"/>
  <c r="F5" i="28"/>
  <c r="F4" i="30"/>
  <c r="F4" i="39"/>
  <c r="F6" i="48"/>
  <c r="F5" i="5"/>
  <c r="G5" i="10"/>
  <c r="F6" i="11"/>
  <c r="F6" i="19"/>
  <c r="F7" i="44"/>
  <c r="F6" i="45"/>
  <c r="F6" i="27"/>
  <c r="J9" i="43"/>
</calcChain>
</file>

<file path=xl/sharedStrings.xml><?xml version="1.0" encoding="utf-8"?>
<sst xmlns="http://schemas.openxmlformats.org/spreadsheetml/2006/main" count="1642" uniqueCount="486">
  <si>
    <t>PAKIET 1</t>
  </si>
  <si>
    <t xml:space="preserve"> Załącznik nr 2</t>
  </si>
  <si>
    <t>L.p.</t>
  </si>
  <si>
    <t>Asortyment</t>
  </si>
  <si>
    <t>J.m.</t>
  </si>
  <si>
    <t>Ilość</t>
  </si>
  <si>
    <t>Cena jedn. netto</t>
  </si>
  <si>
    <t>Wartość netto</t>
  </si>
  <si>
    <t>VAT</t>
  </si>
  <si>
    <t>Wartość brutto</t>
  </si>
  <si>
    <t>Igły do iniekcji jedn. użytku  muszą pochodzić od jednego producenta, pakowane po 100 szt., jednostkowe opakowanie oznakowane takim samym kolorem jak nasadka igły, na opakowaniu jedn. informacja o rodzaju ścięcia ostrza, sterylne</t>
  </si>
  <si>
    <t>Igły j.u. 0,5 x 25 (opak. = 100 szt.)</t>
  </si>
  <si>
    <t>opak.</t>
  </si>
  <si>
    <t>Igły j.u. 0,6 x 30 (opak. = 100 szt.)</t>
  </si>
  <si>
    <t>Igły j.u. 0,7 x 30 (opak. = 100 szt.)</t>
  </si>
  <si>
    <t>Igły j.u. 0,8 x 40 (opak. = 100 szt.)</t>
  </si>
  <si>
    <t>Igły j.u. 0,9 x 40 (opak. = 100 szt.)</t>
  </si>
  <si>
    <t>Igły j.u.  1,1 x 40 (opak. = 100 szt.)</t>
  </si>
  <si>
    <t>Igły j.u.  1,2 x 40 (opak. = 100 szt.)</t>
  </si>
  <si>
    <t>Igły j.u.  0,45 x 16 (opak. = 100 szt.)</t>
  </si>
  <si>
    <t>Igły j.u. 0,33 x 12 ( opak. = 100 szt)</t>
  </si>
  <si>
    <t>Strzykawka do tuberkuliny j.u.1 ml. (op. = 100 szt.)</t>
  </si>
  <si>
    <t>Strzykawki 2-częściowe j.uż.wykonane z polipropylenu PP korpus, polietylenu PE tłok kontrastujący mleczny umożliwiający dokładną kontrolę wizualną podawanego leku, strzykawka posiada czytelną i niezmywalną PODWÓJNĄ czarną skalę, stożek Luer zbieżnosc 6:100 kompatybilny z igłami j.u. położenie stożka strzykawka 2ml centrycznie, strzykawka 5ml, 10ml, 20ml - nie centrycznie, podwójna kryza na korpusie strzykawki, uniemożliwiająca przypadkowe wysunięcie tłoka, z prostym sztywnym tłokiem gwarantującym płynną podaż leku bez dodatkowych przewężeń w jego środkowej części, opakowania jednostkowe typu blister pack, opakowania pośrednie małe pudełka (opak. 100szt) jeden rozmiar w każdym asortymencie, na opakowaniu jednostkowym nr serii i data ważności, łatwy i płynny przesuw tłoka, oraz dobra szczelność między tłokiem i korpusem, strzykawki jałowe, apyrogenne i nietoksyczne sterylizowane tlenkiem etylenu, na pojedynczej strzykawce (cylindrze) nadrukowana informacja z nazwą producenta i typem strzykawki, kolorystyczne oznakowanie rozmiaru strzykawki na pojedynczym opakowaniu każdej sztuki I OPAKOWANIU ZBIORCZYM oraz informacja o braku zawartości ftalanów (skalowanie rozszerzone: strzykawka 2ml skala do 3ml; strzykawka 5ml skala do 6ml; strzykawka 10ml skala do 12ml; strzykawka 20ml skala do 24ml)</t>
  </si>
  <si>
    <t>Strzykawka j.u. 2 ml, skala do 3 ml (op.= 100 szt.)</t>
  </si>
  <si>
    <t>Strzykawka j.u. 5 ml, skala do 6 ml (op = 100 szt.)</t>
  </si>
  <si>
    <t>Strzykawka j.u. 10 ml, skala do 12 ml (op.= 100 szt.)</t>
  </si>
  <si>
    <t>Strzykawka j.u. 20 ml, skala do 24 ml (op = 100 szt.)</t>
  </si>
  <si>
    <t>Strzykawka 50 ml z rozszerzoną skalą do 60 ml, trzyczęściowa z końcówką Luer-Lock do pomp infuzyjnych, wykonana z polipropylenu, nazwa producenta i typ strzykawki nadrukowane na cylindrze, dokladna czytelna podwójna czarna skala, sterylna, typu Omnifix</t>
  </si>
  <si>
    <t>szt.</t>
  </si>
  <si>
    <t>Strzykawka 100ml. (Janeta) z dwustronną skalą pomiarową, DWA ŁĄCZNIKI LUER</t>
  </si>
  <si>
    <t>Strzykawka 50/60 ml. Luer - Lock do pomp infuzyjnych, do leków światłoczułych, bursztynowa. Posiada dwustronną skalę pomiarową, podwójne uszczelnienie tłoka i czterostronne podcięcie tłoczyska w celu instalacji w uchwytach pompy infuzyjnej.</t>
  </si>
  <si>
    <t>szt</t>
  </si>
  <si>
    <t>Przyrząd do infuzji (typ IS), jałowy, nietoksyczny, niepirogenny,  zaopatrzony w antybakteryjny, hydrofobowy filtr powietrza z samodomykającą się klapką , rolkowy regulator przepływu, igła biorcza z czterema otworami, komora kroplowa 20 kropli = 1ml ± 0,1ml, filtr płynu 15 µm±2, komora kroplowa o długości min. 62mm z zaznaczonym sugerowanym poziomem płynu w komorze, zacisk rolkowy z miejscem na dren i igłę biorczą, dren o długości 180 cm zakończony końcówką Luer-Lock, zabezpieczoną korkiem z filtrem hydrofobowym umożliwiającym wypełnienie drenu bez zdejmowania korka co zabezpiecza dren przed przypadkową kontaminacją, całość wolna od ftalanów , lateksu i DEHP (informacja na opakowaniu jednostkowym) Przyrząd zabezpieczony foliową opaską stabilizującą, pakowany pojedynczo w opakowaniu folia-papier, sterylny.</t>
  </si>
  <si>
    <t xml:space="preserve">Przyrząd do przetaczania krwi typ TS z dużą komorą kroplową, o długości minimum 90 mm w części przeźroczystej, 20 kropli= 1 ml +/-0,1ml, wykonany z tworzywa nie zawierającego ftalanów, wtopiony w komorę kroplową filtr krwi  o wielkości oczek 200 um, dren o długości 150 cm, posiada precyzyjny regulator przepływu z zaczepem do umocowania końcówki drenu na tylnej powierzchni, rolka w kolorze czerwonym, igła biorcza jednokanałowa bez odpowietrznika, sterylizowany EO, opakowanie przyrządu blister-pack (folia-papier). Brak zawartości lateksu i DEHP, potwierdzone oznakowaniem na opakowaniu jednostkowym. Sterylny. </t>
  </si>
  <si>
    <t>Przedłużacz do pompy infuzyjnej (czarny, bursztynowy) dł. 150 cm Luer – Lock pakowany w rękaw papierowo-foliowy, bez zawartości ftalanów, na opakowaniu nadrukowany opis w języku polskim, sterylny.</t>
  </si>
  <si>
    <t xml:space="preserve">Przedłużacz do pomp infuzyjnych dł. 150 cm, wykonany z medycznego PVC bez zawartości ftalanów, pakowany w rękaw foliowo-papierowy, napisy w języku polskim (nadrukowane nie naklejane), sterylny. </t>
  </si>
  <si>
    <t xml:space="preserve"> Kaniula do długotrwałego podawania płynów i leków, wykonana z FEP z dodatkowym portem do iniekcji, z min. 2 wtopionymi paskami kontrastującymi w promieniach RTG, skrzydełka zapewniające dobrą stabilizację kaniuli, port boczny umiejscowiony nad skrzydełkami, sterylizowana EO, międzynarodowy kod kolorów, sterylizowana EO, sterylna;opakowanie a' 50 szt. rozmiary:26G dł.19mm (przepływ 17ml/min) 24G dł.19mm (przepływ 23ml/min); 22G dł. 25mm (przepływ 36ml/min); 20G dł. 25mm (przepływ 56ml/min); 18G dł. 32mm (przepływ 90ml/min); 18G dł. 45mm (przepływ 90ml/min); 17G dł. 45mm (przepływ 142ml/min); 16G dł.45mm (przepływ 200ml/min); 14G dł. 45mm (przepływ 305ml/min), sterylne</t>
  </si>
  <si>
    <t>Koreczek do kaniul, jednorazowy, luer - lock, sterylny, (ten sam producent co kaniule w celu zachowania kompatybilności i szczelności połączeń).</t>
  </si>
  <si>
    <t>Kranik trójdrożny do infuzji, wykonany z poliwęglanu materiału odpornego na działanie nawet bardzo agresywnych leków, z pokrętłem w kolorze niebieskim. Wizualne potwierdzenie kierunków przepływu za pomoca strzałek na pokrętle. Wszystkie ramiona kranika zabezpieczone koreczkami.Produkt pakowany pojedynczo, sterylny (ten sam producent co kaniule w celu zachowania kompatybilności i szczelności połączeń).</t>
  </si>
  <si>
    <t>Przyrząd do wielokrotnego aspirowania płynów i leków z opakowań zbiorczych z filtrem bakteryjnym 0,1µm posiadający ostry kolec, samozamykający się górny port, zastawkę bezzwrotną, uniemożliwiającą przypadkowe wydostawanie się leku na zewnątrz po rozłączeniu strzykawki oraz posiadający zatyczkę zamykającą łącznik do pobierania leku, zapewniającą ochronę przed zanieczyszczeniami, dla wszystkich opakowań o pojemności 3 – 1000ml, sterylny.</t>
  </si>
  <si>
    <t>Strzykawki trzyczęściowe jednorazowego użytku Luer Lock. Wyrób jednorazowego użycia, jałowy, niepirogenny, nietoksyczny, sterylizowany EO.Końcówka Luer Lock,gumowa część tłoka z podwójnym uszczelnieniem, łatwo wyczuwalna blokada zapobiegająca niekontrolowanemu wysunięciu tłoka z komory strzykawki
czarna skala idealnie kontrastująca i czytelna
wykonane z polipropylenu,nie zawiera lateksu. Pojemność 2 ml</t>
  </si>
  <si>
    <t>Strzykawki trzyczęściowe jednorazowego użytku Luer Lock. Wyrób jednorazowego użycia, jałowy, niepirogenny, nietoksyczny, sterylizowany EO.Końcówka Luer Lock,gumowa część tłoka z podwójnym uszczelnieniem, łatwo wyczuwalna blokada zapobiegająca niekontrolowanemu wysunięciu tłoka z komory strzykawki
czarna skala idealnie kontrastująca i czytelna
wykonane z polipropylenu,nie zawiera lateksu. Pojemność 5 ml</t>
  </si>
  <si>
    <t>Strzykawki trzyczęściowe jednorazowego użytku Luer Lock. Wyrób jednorazowego użycia, jałowy, niepirogenny, nietoksyczny, sterylizowany EO.Końcówka Luer Lock,gumowa część tłoka z podwójnym uszczelnieniem, łatwo wyczuwalna blokada zapobiegająca niekontrolowanemu wysunięciu tłoka z komory strzykawki
czarna skala idealnie kontrastująca i czytelna
wykonane z polipropylenu,nie zawiera lateksu. Pojemność 10 ml</t>
  </si>
  <si>
    <t>Aparat do szybkiego przygotowania kroplówki i bezpiecznej infuzji z zaworem bezzwrotnym – przeźroczysty mocny kolec o powierzchni satynowanej uniemożliwiającej wysuwanie się z butelki (zgodny z normą ISO) ze zintegrowanym filtrem powietrza o skuteczności VFE i BFE min. 99,99%,  przeciwbakteryjnym, samozamykającym się korkiem, dolna część komory kroplowej elastyczna w celu łatwego ustawienia płynu, precyzyjny zacisk rolkowy z miejscem na kolec komory kroplowej  oraz miejscem do podwieszenia drenu, filtr hydrofobowy w nasadce na końcu drenu zabezpieczajacy przed wyciekiem płynu z drenu podczas jego wypełnania, filtr hydrofilny w komorze kroplowej zabezpieczający przed dostaniem się powietrza do drenu, zawór bezzwrotny na końcu drenu uniemożliwiający cofanie sie krwi do drenu, dren o długości min. 180 cm, opaska stabilizujaca. Nie zawiera lateksu i ftalanów, niepirogenny. Opakowanie papier-folia</t>
  </si>
  <si>
    <t>Koreczek typu Combi, wyposażony w punkty podłączenia łączników „męskich” i „żeńskich”, przeznaczony do zamykania końcówek luer i luer lock, sterylny, pakowany pojedynczo. Wykonany z polietylenu. Opakowanie a'100 szt.</t>
  </si>
  <si>
    <t>20.</t>
  </si>
  <si>
    <t>Igła do pobierania leków 1,2x30mm</t>
  </si>
  <si>
    <t>21.</t>
  </si>
  <si>
    <t xml:space="preserve">Bezigłowy port do zabezpieczania dostępów naczyniowych dla dorosłych z silikonową przezroczystą membraną, która umożliwia konktolę wizualną wewnętrznej części portu. Zawór neutralny - zapobiega cofaniu się krwi do linii. Kompatybilny ze sprzętem medycznym o zakończeniu Luer i Luer Lock (pojedynczy zawór), wykonany z copolyestru, objętość wypełnienia 0,04ml, przepływ 160ml/min; sterylizowany tlenkiem etylenu, odporny na lipidy i cytostatyki, okres stosowania 7 dni. Wolny od lateksu i PVC. Wydłużony kształ, zwężający się w kierunku złącza lure/luer-lock ułatwia dezybfekcję portu. </t>
  </si>
  <si>
    <t xml:space="preserve"> RAZEM: </t>
  </si>
  <si>
    <t>Lub produkty im równoważne</t>
  </si>
  <si>
    <t>Dokument należy wypełnić i podpisać kwalifikowanym podpisem elektronicznym  osoby upoważnionej</t>
  </si>
  <si>
    <t>/ osób upoważnionych do reprezentowania Wykonawcy w dokumentach rejestrowych lub we właściwym pełnomocnictwie .</t>
  </si>
  <si>
    <t>Zamawiający zaleca zapisanie dokumentu w formacie PDF.</t>
  </si>
  <si>
    <t xml:space="preserve"> PAKIET 2</t>
  </si>
  <si>
    <t>Załącznik nr 2</t>
  </si>
  <si>
    <t>Kanki doodbytnicze dla dorosłych</t>
  </si>
  <si>
    <t>Kieliszki do leków j.u. (opak. = 80 szt)</t>
  </si>
  <si>
    <t>Łopatki drewniane do języka  (opak. = 100 szt)</t>
  </si>
  <si>
    <t>Łącznik do cewników do podawania tlenu. Bez lateksu, jałowy, jednorazowego użytku</t>
  </si>
  <si>
    <t>Skalpel - ostrze ze stali węglowej, sterylne nr od 10 do 24. 100szt/op. Jednorazowe ostrza chirurgiczne wykonane z wysokiej jakości stali nierdzewnej.  Każde ostrze pakowane jest sterylnie.</t>
  </si>
  <si>
    <t>Myjki (chusty) wykonane z poliestru i wiskozy do codziennej toalety pacjenta,  bez potrzeby użycia wody, miski, dodatkowych obłożeń pacjenta itp., o neutralnym pH 4.9-5.1, zawierające w składzie substancje nawilżające skórę: propylene glycol, betaine, sorbitol, paratexin, EDTA bez zawartości oktanidyny, lateksu, aloesu i simetikonu o wymiarach min. 33cm x 22 cm, zarejestrowane jako kosmetyk. W całkowicie izolowanym, zamykanym opakowaniu umożliwiającym podgrzewanie w kuchence mikrofalowej, myjki muszą posiadać badania kliniczne potwierdzające skuteczne nawilżanie skóry pacjentów, opak. typu flow op.:A.80 szt.</t>
  </si>
  <si>
    <t>Myjka do mycia ciała pacjenta nasączona "suchym" mydłem jedn. użytku aktywująca się po użyciu wody. Ergonomiczna budowa zapobiega zsunięciu się z ręki w trakcie używania - zwężana w nadgarstku, zgrzewana termicznie dzięki czemu nie działa drażniąco na skórę pacjenta. Wykonana z dwóch warstw: przednia - podkłady watolinowe + środek myjący o neutralnym pH 5,5, tylna: podkłady watolinowe; wykonana z włókniny 100g/m2 o wymiarach: 24,5 x 16,5 cm (+/- 0,5 cm), grubość nie mniej niż 0,5 cm, opak. a'20 szt.</t>
  </si>
  <si>
    <t>Maska do tlenu z drenem , jednorazowa Rozmiary od S do XL</t>
  </si>
  <si>
    <t>Maska do podawania tlenu z workiem, jednorazow, Rozmiary od S do XL</t>
  </si>
  <si>
    <t>Maska do podawania tlenu z nebulizatorem, jednorazowa, Rozmiary od S do XL</t>
  </si>
  <si>
    <t>Nebulizator z ustnikiem, dren 200 cm – szt. 500</t>
  </si>
  <si>
    <t>Przedłużacz do tlenu dl. około 2,1 m</t>
  </si>
  <si>
    <t>Cewnik do podawania tlenu przez nos dł. 200 cm             +/- 5%</t>
  </si>
  <si>
    <t>Żel do usg poj. 500 ml</t>
  </si>
  <si>
    <t>Żel do ekg poj. 500ml</t>
  </si>
  <si>
    <t>Rurka intubacyjna zbrojona nr 7, 8, 9</t>
  </si>
  <si>
    <t>Rurka intubacyjna silikonowana z mankietem niskociśnieniowym</t>
  </si>
  <si>
    <t>śr. 9 mm</t>
  </si>
  <si>
    <t>śr. 8 mm</t>
  </si>
  <si>
    <t>śr. 7 mm</t>
  </si>
  <si>
    <t>Rurka intubacyjna silikonowana bez mankietu niskociśnieniowego</t>
  </si>
  <si>
    <t>Rurka tracheostomijna bez mankietu niskociśnieniowego</t>
  </si>
  <si>
    <t>Rurka ustnogardłowa</t>
  </si>
  <si>
    <t>śr. 11 mm</t>
  </si>
  <si>
    <t>śr. 4 mm</t>
  </si>
  <si>
    <t>Rurka intubacyjna do trudnych intubacji z ruchomą końcówką umożliwiającą intubację bez prowadnicy.</t>
  </si>
  <si>
    <t>Elektrody 50 z żelem do ekg wielofunkcyjne (opak. 50 szt.)</t>
  </si>
  <si>
    <t xml:space="preserve"> </t>
  </si>
  <si>
    <t>Papier Sony UPP  110 HD</t>
  </si>
  <si>
    <t>Papier rejestrujący do farum E – 30G, rozmiar 80 mmx 25 m, rolka, nadruk czerwona kratka</t>
  </si>
  <si>
    <t>Papier rejestrujący do Ascard A-4, rozmiar 112 mm mmx 25 m, rolka, rolka szerokość 112 mm, długość 25 m</t>
  </si>
  <si>
    <t>Butelki do odsysania ran  sterylne  poj. 200 ml.</t>
  </si>
  <si>
    <t>Zgłębnik żołądkowy  dł.800, 1000 mm (roz. 14,16,18,20)</t>
  </si>
  <si>
    <t xml:space="preserve">Cewnik Foleya od CH-12 do CH-26 Cewnik urologiczny 2-otworowy, wykonany z wysokiej jakości leteksu pokrytego silikonem, który jest miękki i elastyczny. Specjalna atraumatyczna zaokrąglona końcówka ułatwia wprowadzenie cewnika. Pakowany pojedyńczo sterylny.     </t>
  </si>
  <si>
    <t>Podkład higieniczny - jednorazowy, wysokochłonny, nie uczulający, na stół operacyjny wykonany z 2 scalonych powłok: mocnego, nieprzemakalnego 3 warstwowego laminatu i chłonnego rdzenia na całej długości prześcieradła.  Wymiary prześcieradła  100 cm (+/-2cm) x  225cm ( +/- 4cm). Produkt o gładkiej, jednorodnej powierzchni (bez zagięć, przeszyć, pikowania) – nie powodującej uszkodzeń skóry pacjenta. Wchłanialność co najmniej 4l.</t>
  </si>
  <si>
    <t>Chłonna mata na podłogę (1,5L/m2) z możliwością przytwierdzania do podłogi.  O wymiarach 81 cm na 121cm Produkt pakowany po 25 sztuk.</t>
  </si>
  <si>
    <t>Podkład higieniczny perforowany z oznaczeniem perforacji co 50cm na kozetkę w rolce, nieskładany, z nadrukiem perforacji, podfoliowany, dwuwarstwowa bibuła, gramatura 2 x 18g/m2, brzeg bez postrzępień, grubość zgrzewanej folii min 20um, powierzchnia tłoczona wygniatana, chłonność min.160g/m2, o szer. 51cm x dł. 40m z perforacją co 50 cm</t>
  </si>
  <si>
    <t>Worek do moczu z odpływem poj. 2000 ml.</t>
  </si>
  <si>
    <t>Podkład higieniczny perforowany z oznaczeniem perforacji co 50cm na kozetkę w rolce, nieskładany, z nadrukiem perforacji, podfoliowany, dwuwarstwowa bibuła, gramatura 2 x 18g/m2, brzeg bez postrzępień, grubość zgrzewanej folii min 20um, powierzchnia tłoczona wygniatana, chłonność min.160g/m2, o szer. 38cm x dł. 40m z perforacją co 50 cm.</t>
  </si>
  <si>
    <t>Pojemniki na zużyty sprzęt j.u, pojemność 1 litra</t>
  </si>
  <si>
    <t>Pojemniki na zużyty sprzęt j.u.,pojemność 2 litry</t>
  </si>
  <si>
    <t>Pojemnik na zuzyty sprzęt i.u., pojemność 5 litry</t>
  </si>
  <si>
    <t>Pojemniki na zużyty sprzęt j.u, pojemność 10 litrów z rączką</t>
  </si>
  <si>
    <t>Szt.</t>
  </si>
  <si>
    <t>Pojemniki na zużytu sprzęt j.u, pojemność 20 l z rączką</t>
  </si>
  <si>
    <t>W/w pojemniki w poz. 36-40  na zużyty sprzęt jednorazowego użytku muszą być przystosowane do różnego rodzaju igieł j.u. , chirurgicznych ostrzy wymiennych i kaniul, średnica otworu powyżej 2 cm</t>
  </si>
  <si>
    <t>Pojemniki na wycinki do badań Histopatologicznych 0,15 litra</t>
  </si>
  <si>
    <t>Pojemniki na wycinki do badań Histopatologicznych 0,25 litra</t>
  </si>
  <si>
    <t>Pojemniki na wycinki do badań Histopatologicznych 0,5 litra</t>
  </si>
  <si>
    <t>Pojemniki na wycinki do badań Histopatologicznych 1 litr</t>
  </si>
  <si>
    <t>Pojemniki na wycinki do badań Histopatologicznych 2,5 litra</t>
  </si>
  <si>
    <t>Pojemniki na wycinki do badań Histopatologicznych 0,03 litra</t>
  </si>
  <si>
    <t>Włókninowa koszula dla pacjenta, z szerokim rękawem i wycięciem na szyję, nieprześwitująca. Szeroki rękaw ułatwiający dostęp do całej ręki pacjenta. Koszula zakładana przez głowę. Rozmiary: M, L, XL, XXL ,długość od 110 cm, szerokość od 140 cm</t>
  </si>
  <si>
    <t>Nakłuwacz: igła, średnica 0,8 mm (21G), ostrze trzy-płaszczowe, głębokość nakłucia: 1,8 mm, objętość próbki krwi: 10-20 µl. Zastosowanie: dzieci i dorośli delikatnej skórze, badanie poziomu cukru we krwi, opakowanie, ilość w opakowaniu 200 szt.</t>
  </si>
  <si>
    <t>Pościel jednorazowa 3 – częściowa (1 komplet) wykonany z włókniny polipropylenowej, zawiera: prześcieradło: 150 cm x 210 cm, poszwę na kołdrę: 160 cm x 210 cm, poszewkę na poduszkę: 70 cm x 80 cm. kolor: zielony, jednorazowego użytku, niejałowa.</t>
  </si>
  <si>
    <t>kpl.</t>
  </si>
  <si>
    <r>
      <t>Wkład jednorazowy do ssaka 1.5l</t>
    </r>
    <r>
      <rPr>
        <b/>
        <sz val="8"/>
        <color rgb="FF333333"/>
        <rFont val="Tahoma"/>
        <family val="2"/>
        <charset val="238"/>
      </rPr>
      <t xml:space="preserve"> - </t>
    </r>
    <r>
      <rPr>
        <sz val="8"/>
        <color rgb="FF333333"/>
        <rFont val="Tahoma"/>
        <family val="2"/>
        <charset val="238"/>
      </rPr>
      <t>wkład jednorazowy  o pojemności 1.5l do zbiorników posiadający dwa uchwyty przy wkładzie, zabezpieczenie zwrotne przed cofaniem się wydzieliny, ochronę przeciw bryzgową i łącznik kątowy, Środek żelujący w rozpuszczalnej saszetce utrzymującej go w postaci skondensowanej dopóki wkład nie jest używany. Dwa uchwyty przy wkładzie ułatwiające obsługę przez osoby prawo i leworęczne. Zabezpieczenie zwrotne przed cofaniem się wydzieliny do pacjenta. Zintegrowane zabezpieczenie przeciw przelewowe - filtr hydrofobowy i antybakteryjny. Ochrona przeciw bryzgowa zapobiegająca przedwczesnemu zamknięciu filtra. Łącznik kątowy zabezpieczający przed zamknięciem światła drenu pacjenta. Możliwość połączenia szeregowego pozwalającego na większą wydajność, przy większych ilościach wydzielin odsysanie jest możliwe bez wymiany wkładów. System jednorazowych wkładów  składa się z dwóch elementów: zbiorników wielorazowych oraz wkładów jednorazowych. Oznakowanie kolorem ułatwia szybka identyfikację rozmiaru wkładów i zbiorników. Modułowy system gromadzenia wydzielin oferuje użytkownikom prostotę obsługi przy zachowaniu najwyższego bezpieczeństwa.</t>
    </r>
  </si>
  <si>
    <r>
      <t>Wkład jednorazowy 2.5l - wkład jednorazowy o pojemności 2.5l  posiadający dwa uchwyty przy wkładzie, zabezpieczenie zwrotne przed cofaniem się wydzieliny ,ochronę przeciw bryzgową i łącznik kątowy. Dwa uchwyty przy wkładzie ułatwiające obsługę przez osoby prawo i leworęczne. Zabezpieczenie zwrotne przed cofaniem się wydzieliny do pacjenta, zintegrowane zabezpieczenie przeciw przelewowe - filtr hydrofobowy i antybakteryjny. Ochrona przeciw bryzgowa zapobiegająca przedwczesnemu zamknięciu filtra. Łącznik kątowy zabezpieczający przed zamknięciem światła drenu pacjenta. Możliwość połączenia szeregowego pozwalającego na większą wydajność, przy większych ilościach wydzielin odsysanie jest możliwe bez wymiany wkładów.</t>
    </r>
    <r>
      <rPr>
        <b/>
        <sz val="8"/>
        <color rgb="FF000000"/>
        <rFont val="Tahoma"/>
        <family val="2"/>
        <charset val="238"/>
      </rPr>
      <t xml:space="preserve">  </t>
    </r>
  </si>
  <si>
    <t>Ustnik endoskopowy posiadający anatomiczną strefę zgryzu, z regulowanym umocowaniem, bezlateksowy, jednorazowego użytku, przeznaczony dla dorosłych. Jeden otwór główny na endoskop, dwa otwory boczne oraz haczyki do mocowania opaski uciskowej (pasek z regulacją).</t>
  </si>
  <si>
    <r>
      <t>Miska nerkowata</t>
    </r>
    <r>
      <rPr>
        <b/>
        <sz val="8"/>
        <color rgb="FF000000"/>
        <rFont val="Tahoma"/>
        <family val="2"/>
        <charset val="238"/>
      </rPr>
      <t xml:space="preserve"> - </t>
    </r>
    <r>
      <rPr>
        <sz val="8"/>
        <color rgb="FF000000"/>
        <rFont val="Tahoma"/>
        <family val="2"/>
        <charset val="238"/>
      </rPr>
      <t>pojemność:  700ml, materiał: pulpa celulozowa, wymiary produktu: około  dł. 250 x szer. 135 x wys. 40 mm, odporność na przeciekanie, stojąca ze względu na płaską powierzchnie dna, łatwe przechowywanie (produkt piętrowany), uniwersalny - może być stosowany do różnych funkcji, łatwa do przenoszenia, utylizacja - do maceracji.</t>
    </r>
  </si>
  <si>
    <t>Miska 4,2 l - pojemność: 4 200 ml, materiał: pulpa celulozowa. Wymiary produktu: ok. średnica 300 x wys. 95 mm. Uniwersalna - może być używana do wielu funkcji, takich jak pielęgnacja pacjentów itp., stojąca ze względu na płaską powierzchnię dna, łatwe przechowywanie (produkt piętrowany), łatwa do przenoszenia, gdy jest pełna, produkt jednorazowego użytku.</t>
  </si>
  <si>
    <t>Kaczka tradycyjna stojąca ze względu na płaską powierzchnie dna, większy komfort pacjenta i łatwe nalewanie dzięki ergonomicznej konstrukcji oraz gładkiemu wykończeniu otworu, rozmiar uniwersalny - indywidualne dozowanie, łatwa do przenoszenia, gdy jest pełna, produkt jednorazowego użytku zmniejszający ryzyko zakażania krzyżowego. Pojemność: 800 ml, materiał: pulpa celulozowa. Wymiary produktu: ok. dług. 250 x szer. 110 x wys. 120 mm, odporność na przeciekanie, utylizacja - do maceracji.</t>
  </si>
  <si>
    <t>Basen głęboki stojący ze względu na płaską powierzchnie dna, silna konstrukcja, rozmiar uniwersalny, łatwy do przechowywania (produkt piętrowany), łatwy do przenoszenia, gdy jest pełny. Pojemność: 1600ml, materiał: pulpa celulozowa. Wymiary produktu: ok. dł. 375 x szer. 285 x wys. 90 mm, odporność na przeciekanie, utylizacja – do maceracji.</t>
  </si>
  <si>
    <r>
      <t>Podstawka pod basen głęboki</t>
    </r>
    <r>
      <rPr>
        <b/>
        <sz val="8"/>
        <color rgb="FF000000"/>
        <rFont val="Tahoma"/>
        <family val="2"/>
        <charset val="238"/>
      </rPr>
      <t xml:space="preserve"> </t>
    </r>
    <r>
      <rPr>
        <sz val="8"/>
        <color rgb="FF000000"/>
        <rFont val="Tahoma"/>
        <family val="2"/>
        <charset val="238"/>
      </rPr>
      <t>służy do poprawy trwałości basenów z pulpy celulozowej,  lekka, mocna i trwała, gładka powierzchnia materiału zapewnia komfort użytkowania oraz łatwość czyszczenia, może być czyszczona w automatycznej myjni lub ręcznie, kompatybilna z basenem głębokim z poz. 62.</t>
    </r>
  </si>
  <si>
    <t>Maska anestetyczna typu Flex, jednorazowego użytku, rozmiary 0-6: (0-zielony; 1-różowy; 2-czerwony; 3-żółty; 4-biały; 5-niebieski; 6-przezroczysty), rozmiar oznaczony odpowiednim kolorem pierścienia oraz cyfrą na korpusie maski, z nadmuchiwanym mankietem i końcówką drenu.</t>
  </si>
  <si>
    <t>Maska krtaniowa jednorazowego użytku, wykonana z silikonu, polipropylenu i poliwęglanu, składająca się z trzech elementów trwale ze sobą połączonych: rurki powietrznej, maski, nadmuchiwanego mankietu niskociśnieniowego. Rozmiar maski na końcu rurki powietrznej. Produkt sterylny. Rozmiar 1,0 - 5,0.</t>
  </si>
  <si>
    <t>Łyżka do laryngoskopu, światłowodowa, jednorazowa, typ McIntosh. Rozmiary #00-5 - wszystkie rozmiary łyżek mają pochodzić od jednego producenta. Nieodkształcająca się łyżka wykonana z niemagnetycznego, lekkiego stopu metalu, kompatybilna rękojeściami w standardzie ISO 7376 (tzw. zielona specyfikacja).Wytrzymały zatrzask kulkowy zapewniający trwałe mocowanie w rękojeści. Światłowód wykonany z polerowanego tworzywa sztucznego, dający mocne, skupione światło. Światłowód nieosłonięty, doświetlający wnętrze jamy ustnej i gardło. Wyraźne oznakowanie rozmiaru łyżki, symbol CE, numeru seryjnego i symbol „nie do powtórnego użycia” (przekreślona cyfra 2) naniesione po stronie wyprowadzenia światłowodu, pakowanie folia-folia. Możliwość stosowania łyżki w polu magnetycznym - potwierdzenie od Producenta załączyć do oferty.</t>
  </si>
  <si>
    <t>Prowadnica do ukształtowania rurek intubacyjnych, jałowa, pojedynczo pakowana. Wykonana z metalu pokrytego medycznym tworzywem, zapobiega przyklejaniu się do ścianki rurki intubacyjnej. Koniec prowadnicy z przestrzenią bez drutu, niepowodujący urazów. Rozmiar CH14, CH12</t>
  </si>
  <si>
    <t>Filtr oddechowy elektrostatyczny, z wydzielonym wymiennikiem ciepła i wilgoci, bakteryjno/wirusowy, port kapno - czysty mikrobiologicznie, pakowany folia-papier. Skuteczność filtracji wirusowej i bakteryjnej 99,999%, waga filtra min. 29g, przestrzeń martwa min. 40ml. Objętość oddechowa w zakresie min. 300-1500 ml, nawilżanie przy Vt=1000ml, min. 32,4 mg/l.</t>
  </si>
  <si>
    <t>Obwód oddechowy do aparatu do znieczulenia. Dwie gałęzie, rozciągliwe, długość 90-300 cm. Trzecia gałąź 150 cm z workiem oddechowym 2l.</t>
  </si>
  <si>
    <t>Wymiennik ciepła i wilgoci, tzw. „sztuczny nos” dla pacjentów na własnym oddechu z samouszczelniającym się portem do odsysania i portem tlenowym, utrata wilgoci 13,2 mg/l przy Vt 500 ml, przestrzeń martwa 17 ml, waga 5g, mikrobiologicznie czysty.</t>
  </si>
  <si>
    <t>Obwód oddechowy do respiratora. Długość układu min. 180 cm. Czas użycia do 7 dni. Średnica wewnętrzna obwodu 22 mm.</t>
  </si>
  <si>
    <t>Cewnik do odsysania w układzie zamkniętym  jednoświatowy do rurek intubacyjnych, sterylny, Zamknięty system do odsysania z rurki intubacyjnej CH12/14/16/18, długość 54-56 cm dla systemów CH12-18 oraz 62 cm dla systemów CH12-16 oraz rurki tracheostomijnej CH12/14/16, długość 36 cm. Właściwości ogólne: możliwość stosowania przez min. 72 godz. (min. 48 godz. dla rozmiaru CH18). System stanowiący integralną całość, nierozłączalny, wszystkie elementy systemu sterylne. System gotowy do użycia bezpośrednio po wyjęciu z opakowania, bez potrzeby dodatkowego montażu akcesoriów.</t>
  </si>
  <si>
    <t>Zestaw do przezskórnej tracheotomii metodą Griggsa z wielorazowym peanem i rurką 100/800 z mankietem:</t>
  </si>
  <si>
    <t>a) rozm. 7</t>
  </si>
  <si>
    <t>b) rozm. 8</t>
  </si>
  <si>
    <t>b) rozm. 9</t>
  </si>
  <si>
    <t>Zestaw uzupełniający do przezskórnej tracheotomii metodą Griggsa z rurka100/800 z mankietem bez peana:</t>
  </si>
  <si>
    <t xml:space="preserve">b) rozm. 8 </t>
  </si>
  <si>
    <t>c) rozm. 9</t>
  </si>
  <si>
    <t xml:space="preserve">Miękka szeroka opaska do rurki tracheostomijnej  </t>
  </si>
  <si>
    <t>Wielokomorowy zestaw do drenażu opłucnej, z wodną regulacją siły ssania i odłączanym drenem, 2100 ml</t>
  </si>
  <si>
    <t>Rękojeść do laryngoskopu, jednorazowa. Rękojeść wykonana z niemagnetycznego, lekkiego stopu aluminium, kompatybilna z łyżkami w standardzie ISO 7376 (tzw. zielona specyfikacja). Rękojeść z podłużnymi frezami zapewniającymi pewny chwyt, zakończona czopem z tworzywa sztucznego w kolorze zielonym, ułatwiającym identyfikację ze standardem ISO 7376. Rękojeść z wbudowanym źródłem światła - dioda LED, zapewniającym mocne światło. Rękojeść stanowiąca ogniwo zasilające dla źródła światła. Pakowanie folia-folia. Możliwość stosowania rękojeści w polu magnetycznym - wymagane potwierdzenie od producenta - załączyć do oferty.</t>
  </si>
  <si>
    <t>Gąbeczki do czyszczenia jamy ustnej, umożliwiające odsysanie. pakowane po 3 szt.</t>
  </si>
  <si>
    <t>op.</t>
  </si>
  <si>
    <t>Dreny do zamkniętych systemów do odsysania. Sterylny, kompletny zestaw drenów przeznaczony do stosowania z zamkniętymi systemami do odsysania oraz akcesoriami do higieny jamy ustnej. W skład zestawu wchodzi łącznik "Y" do podłączenia pojemnika na wydzielinę, 2 dreny z zaciskami umożliwiające niezależne połączenie z zamkniętym systemem do odsysania oraz standardowym cewnikiem do odsysania z jamy ustnej (końcówka drenu zaopatrzona w łącznik prosty, schodkowy z zatyczką umożliwiającą regulację siły odsysania w systemie otwartym). Dreny gotowe do użycia bezpośrednio po wyjęciu z opakowania, bez potrzeby dodatkowego montażu akcesoriów. Możliwość stosowania do 72 godz. - potwierdzone przez Producenta (wymagane potwierdzenie od producenta - załączyć do oferty). Długość drenów min. 2 metry, średnica drenów 25Ch. Opakowanie folia - folia:papier.</t>
  </si>
  <si>
    <t>Jednorazowy resuscytator dla noworodków, dzieci lub dorosłych. W skład zestawu wchodzą : 2 maski, dren tlenowy i rezerwuar tlenowy. Wszystkie elementy w jednym opakowaniu – data ważności na opakowaniu. Objętość worka dla dorosłych 1600 ml, dla dzieci 550 ml, dla noworodków 280 ml. Pojemności rezerwuaru tlenowego: dorośli – 2500 ml, dzieci – 2500 ml, noworodki – 600 ml. Limit ciśnienia: dorośli – 60 cm H2O, dzieci – 40 cm H2O, noworodki – 40 cm H2O. Maski: dorośli – 4 (objętość martwej przestrzeni 149 ml (+/- 1 ml)) i 5 (188 ml (+/- 1 ml)), dzieci – 2 (73 ml (+/- 1 ml)) i 3 (96 ml (+/- 1 ml)), noworodki – 0 (19 ml (+/- 1 ml)) i 1 (30 ml (+/- 1 ml)).</t>
  </si>
  <si>
    <t xml:space="preserve">Wziernik ginekologiczny typu francuski, jednorazowy, pakowany sterylnie, pojedynczo. Rozmiar XS, S, M, L, XL                       </t>
  </si>
  <si>
    <t>Przedłużacz  do  obwodów  oddechowych, długość 15cm  z portem do odsysania i bronchoskopii, złącze respiratora 15M, złącze pacjenta 22M/15F, rozciągliwy</t>
  </si>
  <si>
    <t>Opaska identyfikacyjna dla noworodków, opakowanie 100 szt. Materiał PCV, zastosowanie szpitale, prosektorium. Zapis danych na kartoniku wkładowym do środka bransoletki . Kolor różowy, niebieski</t>
  </si>
  <si>
    <t>Opaska identyfikacyjna do zwłok. Materiał PCV, opakowanie 100 szt.</t>
  </si>
  <si>
    <t>Okularki do fototerapii niemowlęce jednorazowego użytku, w kształcie litery Y</t>
  </si>
  <si>
    <t>Aluminiowa szyna palcowa Zimmera – wodoodporna, z dwóch warstw materiału : zewnętrzna warstwa aluminium po uformowaniu przez lekarza poprzez odpowiednie wygięcie na dłoni do pożądanego kształtu, wewnętrzna warstwa miękkiej pianki polietylenowej o grubości 5 mm wykonana jest z materiału wodoodpornego. Produkt jednorazowy, niesterylny, wymiary 400 mm x 20 mm.</t>
  </si>
  <si>
    <t>Maszynka do golenia z pojedyńczym ostrzem</t>
  </si>
  <si>
    <t>Jednorazowe maszynki do golenia z dwoma ostrzami , antypoślizgowa rączka, pasek nawilżający , system usuwania zarostu z pomiędzy ostrzy</t>
  </si>
  <si>
    <t>Szkiełka cytologiczne z matowym polem do opisu 25,4 x 76,2 mm </t>
  </si>
  <si>
    <t>Staza uciskowa automatyczna-do uciskania żyły przy pobieraniu krwi oraz w celu nakłuwania żył, szeroki rozciągliwy pasek.
Wykonana z elastycznej taśmy,łatwe w myciu i dezynfekcji, automatyczna samo zaciskająca się klamra, pozwalająca na stopniowe uwalnianie ucisku przez naciśnięcie, idealna do pobrań krwi, możliwość rozpięcia jednym palcem,</t>
  </si>
  <si>
    <t>Prześcieradło z włókniny (fizeliny)jednorazowe. Rozmiar: 210cm x 160cm</t>
  </si>
  <si>
    <t>Jednorazowe chusteczki oczyszczające 32 cm x 30 cm przeznaczone przede wszystkim do częstej pielęgnacji skóry okolic krocza podczas zmiany produktów chłonnych u podopiecznego. Doskonale sprawdzą się również do oczyszczania skóry calego ciała. Wytrzymałe i chłonne. Nie pozostawiają włókien. Można ich używać na mokro i na sucho - niepozostawiają włókiem. Dostępne w poręcznym opakowaniu — szybkie i łatwe w użyciu, idealne do higieny osobistej. Opakowanie 135 szt</t>
  </si>
  <si>
    <t>Spodenki do kolonoskopii majtki jednorazowe. Wykonane z włókniny polipropylenowej o gramaturze 40 g/m², krótkie spodenki z rozcięciem w części tylnej, rozmiar uniwersalny,jednorazowego użytku, niejałowe.</t>
  </si>
  <si>
    <t>Koreczek Combi Stopper, 100 szt posiada stożek zaciskowy uniwersalny. Wykonany z polietylenu powoduje, iż jest on wysoce wytrzymały oraz gwarantuje nieinwazyjne oraz bezpieczne uszczelnianie końcówek wenflonów typu Luer-Lock. Sprzedawany jest w opakowaniu po 100 sztuk. Każdy koreczek jest sterylny oraz pakowany pojedynczo. Koreczki Combi Stopper sterylizowane są radiacyjnie. Spełnia wszelkie normy i dyrektywy UE. Posiada znak zgodności CE</t>
  </si>
  <si>
    <t>Wzierniki 4,0mm do otoskopów jednorazowe</t>
  </si>
  <si>
    <t>WIESZAK NA WORKI NA MOCZ,Wykonany z mocnego i trwałego tworzywa, specjalne umocowania zapobiegające załamywaniu się drenu, niesterylny.</t>
  </si>
  <si>
    <t>Zatyczka do cewnika urologicznego</t>
  </si>
  <si>
    <t xml:space="preserve">szt </t>
  </si>
  <si>
    <t xml:space="preserve">Żel do USG pojemność 250 ml </t>
  </si>
  <si>
    <t>PAKIET 3</t>
  </si>
  <si>
    <t>Serweta ginekologiczna jałowa pod pośladki z kieszenią na płyny wykonana z włókniny ofoliowanej o gramaturze 56-60 g/m² w rozmiarze 113x90 cm</t>
  </si>
  <si>
    <t xml:space="preserve">Seton z gazy z nitką radiacyjną 2m x 5 cmn, opakowanie karton 50 szt. </t>
  </si>
  <si>
    <t>RAZEM:</t>
  </si>
  <si>
    <t>PAKIET 4</t>
  </si>
  <si>
    <t>Cena netto</t>
  </si>
  <si>
    <t>Wartośc netto</t>
  </si>
  <si>
    <t>Rękawice diagnostyczne, z lateksu, lekko pudrowane, niejałowe, pasujące na obie dłonie. Zawartość protein &lt; 60 µg/g. Poziom AQL≤1,5. O grubości w części palca min. 0,11mm i długości min. 240 mm. Mankiet zakończony równomiernie rolowanym rantem. Zarejestrowane jako wyrób medyczny oraz środek ochrony indywidualnej kat. I. Pakowane po 100 szt. Rozmiary: , S, M, L.</t>
  </si>
  <si>
    <t>Rękawice latex pudrowane rozmiar S a’100 szt.</t>
  </si>
  <si>
    <t>Rękawice latex  pudrowane rozmiar M a’100 szt.</t>
  </si>
  <si>
    <t>Rękawice latex  pudrowane rozmiar L a’100 szt.</t>
  </si>
  <si>
    <t>Rękawice chirurgiczne, lateksowe, sterylne, pudrowe, zgodnie z normą EN 455-1.2.3,4.; niska zawartość pudru, poziom protein lateksowych ≤50 μg/g , kształt w pełni anatomiczny (przeciwstawny kciuk, zagięte palce); o grubości w części palca  0,21-0,23mm i długości całkowitej min. 285mm; AQL 0,65 – oznaczone na opakowaniu jednostkowym, rolowany mankiet, oznakowanie CE; odporne na rozerwanie, łatwe w nakładaniu, dobrze dopasowane, powierzchnia mikroporowata; posiadające badania jednostki akredytowanej   na przenikanie wirusów oraz odporne na przenikanie związków chemicznych wg PN EN 374. Pakowane w opakowania folia-folia, sterylizowane radiacyjnie.</t>
  </si>
  <si>
    <t>Rękawice chir.sterylne  rozm.6,5</t>
  </si>
  <si>
    <t>para</t>
  </si>
  <si>
    <t>Rękawice chir.sterylne  rozm.7</t>
  </si>
  <si>
    <t>Rękawice chir.sterylne  rozm.7,5</t>
  </si>
  <si>
    <t>Rękawice chir.sterylne  rozm.8</t>
  </si>
  <si>
    <t>Rękawice chir.sterylne  rozm.8,5</t>
  </si>
  <si>
    <t>Rękawice chir.sterylne  rozm. 9</t>
  </si>
  <si>
    <t>Rękawice diagnostyczne wykonane z nitrylu, bezpudrowe, z wewnętrzna  warstwą polimerową, mankiet rolowany, w kolorze niebieskim. Lekko teksturowane z dodatkową teksturą na końcach palców, grubość rękawic w palcach  min. 0,10 mm, na dłoni min. 0,06mm. Zgodne z PN/EN 455-1, 2, 3,4, potwierdzone przez raport z badań producenta. Rękawice odporne na przenikanie związków chemicznych wg PN EN 374 potwierdzone przez niezależne badania przynajmniej 4 związków chemicznych (kwasy organiczne, nieorganiczne, zasady, aldehydy i alkohole w tym izopropanol 70% z czasem przenikania min.60 minut) dołączonymi do oferty. Rękawice odporne na przenikanie wirusów potwierdzone protokołem badań wydanym przez jednostkę niezależną, Zarejestrowane jako wyrób medyczny oraz środek ochrony indywidualnej kat. III. Opakowanie rozmiarów od XS do  XL zawierające  100 szt. rękawic.</t>
  </si>
  <si>
    <t>Rękawice nitrylowe rozmiar XS a’100 szt.</t>
  </si>
  <si>
    <t>Rękawice nitrylowe rozmiar S a’100 szt.</t>
  </si>
  <si>
    <t>Rękawice nitrylowe rozmiar M a’100 szt.</t>
  </si>
  <si>
    <t>Rękawice nitrylowe rozmiar L a’100 szt.</t>
  </si>
  <si>
    <t>Rękawice nitrylowe rozmiar XL a’100 szt.</t>
  </si>
  <si>
    <t>Rękawice chir.sterylne lateksowe do zabiegów ortopedycznych. Rękawice chirurgiczne, ortopedyczne , sterylne, bezpudrowe, lateksowe, pokryte polimerem, z rolowanym mankietem, o grubszych ściankach, w komplecie o zróżnicowanej kolorystyce (wewnętrzna: zielona, zewnętrzna: brązowa). Zawartość protein ≤ 50 µg/g.  AQL 0,65. Zgodnych z normą EN 455, odpornych na wirusy ASTMF 1671, dostępne w rozmiarach: 9; 8,5; 8;7,5; 7; 6,5; 6</t>
  </si>
  <si>
    <t>Rękawice chirurgiczne i ochronne, lateksowe bezpudrowe, jałowe, sterylizowane tlenkiem etylenu. Kształt anatomiczny z zakrzywionymi palcami, zróżnicowany na obie dłonie, do jednorazowego użytku. Kolor kremowy, mankiet o równomiernie rolowanym brzegu. Powierzchnia zewnętrzna teksturowana, polimeryzowana, powierzchnia wewnętrzna polimeryzowana. Długość 280mm-288mm, grubości: na palcu 0.20mm-0.22, na dłoni 0.19mm-0.21mm oraz na mankiecie 0.15mm-0.17mm, siła zrywu: przed starzeniem minimum 13. Poziom protein lateksu ≤10 µg/g. Poziom AQL 0.65. Rękawice klasyfikowane zarówno jako wyrób medyczny klasy IIa zgodne z Dyrektywą o wyrobach medycznych 93/42/EEC &amp; 2007/47/EC oraz jako środek ochrony indywidualnej kategorii III typ C, zgodnie z Rozporządzeniem (UE) 2016/425</t>
  </si>
  <si>
    <t xml:space="preserve">Rękawice chirurgiczne sterylne , Bezpudrowe , rozmiar 7 </t>
  </si>
  <si>
    <t>Rękawice chirurgiczne sterylne , Bezpudrowe , rozmiar 7,5</t>
  </si>
  <si>
    <t>Rękawice diagnostyczne i ochronne, lateksowe, bezpudrowe, niejałowe, kształt uniwersalny, kolor jasnożółty, mankiet rolowany, dostępne w rozmiarach S – L, powierzchnia zewnętrzna teksturowana na końcach palców, powierzchnia wewnętrzna chlorowana.  Długość min. 240 mm, grubości: na palcu 0.12 mm, na dłoni 0.10 mm, na mankiecie 0.07 mm,  siła zrywu przed starzeniem 7 N oraz po starzeniu 6,9 N, poziom protein lateksu max 30 µg/g, AQL =1.5. Wyrób medyczny klasy I, jak i środek ochrony indywidualnej kategorii III typ B.</t>
  </si>
  <si>
    <t>Rękawice latexowe bezpudrowe  S</t>
  </si>
  <si>
    <t>Rękawice latexowe bezpudrowe M</t>
  </si>
  <si>
    <t>Rękawice latexowe bezpudrowe  L</t>
  </si>
  <si>
    <t>PAKIET 5</t>
  </si>
  <si>
    <t>1.</t>
  </si>
  <si>
    <t>Maska chirurgiczna pelnobarierowa wykonana  z trzech warstw wysokiej jakości włoknin  o gramaturze min 17 g/m2( jedna warstwa )Warstwa twarzowa nie posiadająca mikrowłosków oraz specjalnie wygładzana, nie powodująca uczuleń, wyposażona w sztywnik zapewniający łatwe dopasowanie do kształtu twarzy, wiązana na troki o długości min 40 cm, barierowość na poziomie 98,8% kolor zielony lub niebieski pakowana w kartoniki po min 50 sztuk.</t>
  </si>
  <si>
    <t>2.</t>
  </si>
  <si>
    <t>Czepek z włókniny polipropylenowej złożony w harmonijkę. Włosy są zabezpieczone przed przedostaniem się na zewnątrz czepka. Przepuszcza powietrze. Wykonany z 100% polipropylenu, idealnie trzyma się na głowie, włosy są zabezpieczone przed przedostaniem się na zewnątrz czepka, Jest pakowany po 50 szt. w opakowaniu.Włóknina 12 g/m², z podwójną gumką.</t>
  </si>
  <si>
    <t>PAKIET 6</t>
  </si>
  <si>
    <t>Jednorazowy fartuch higieniczny z mankietem: Fartuch higieniczny wykonany z włókniny polipropylenowej, stanowiącej barierę dla cząstek, o dobrej przepuszczalności powietrza, wiązany z tyłu na troki, rękawy wykończone elastycznymi poliestrowymi mankietami, posiadający przedłużone poły do zakładania na plecach, nie toksyczny, nie pylący.</t>
  </si>
  <si>
    <t>Uniwersalny fartuch wykonany z cienkiej i mocnej białej folii. Przeznaczony do chirurgicznego mycia rąk o roz. 81x140</t>
  </si>
  <si>
    <t>Sterylny fartuch chirurgiczny-do procedur standardowych,  wykonany z lekkiej i przewiewnej włókniny typu SMS / SMMS o gramaturze min 35 g/m2; wyposażony w nieprzemakalne wstawki z przodu i na rękawach ( rękawy na wysokości wstawki zszyte techniką ultradźwiękową, zapewniające pełną barierowość); fartuch złożony w sposób zapewniający aseptyczną aplikację, wiązany na troki wewnętrzne oraz troki zewnętrzne z kartonikiem, z tyłu zapięcie na rzep. Indywidualne oznakowanie rozmiaru i rodzaju nadrukowane na fartuchu, pozwalające na identyfikację przed rozłożeniem. Opakowanie folia-papier z min. 2 etykietami przylepnymi, wewnętrzne owinięcie papierowe lub włókninowe, min. 1 celulozowy ręczniczek. Zgodny z normą PN EN 13795- wymagania standardowe. Rozmiar L, XL.</t>
  </si>
  <si>
    <t>Zestaw do zabiegów na obu kończynach w składzie: Serweta chirurgiczna do zabiegów na obu kończynach o wymiarach 200x300cm, posiadająca dwa samouszczelniające się otwory o średnicy 7cm. Serweta wykonana z laminatu (włóknina spunbond 30g/m2, folia PE 15 µm i włóknina PP 20g/m2) posiadająca dodatkową warstwę chłonna 90x140cm o grubości 50g/m2. Serweta musi spełniać wymagania wysokie normy PN EN 13795 przy jednoczesnej  odporności na przenikanie płynów wynoszącej &gt;150cm H2O i odporności na rozerwanie (na sucho/mokro) wynoszącej 190/102kPa – 1szt. serweta na stolik – (owinięcie zestawu) w rozmiarze 150x190cm – 1szt. ręczniki chłonne 18x25cm – 4szt.  taśmy samoprzylepne 9x49cm – 2szt.</t>
  </si>
  <si>
    <t xml:space="preserve"> szt.</t>
  </si>
  <si>
    <r>
      <t xml:space="preserve">ZESTAW DO OPERACJI NA KOŃCZYNIE:              </t>
    </r>
    <r>
      <rPr>
        <b/>
        <sz val="8"/>
        <color rgb="FF000000"/>
        <rFont val="Tahoma"/>
        <family val="2"/>
        <charset val="238"/>
      </rPr>
      <t>1x</t>
    </r>
    <r>
      <rPr>
        <sz val="8"/>
        <color rgb="FF000000"/>
        <rFont val="Tahoma"/>
        <family val="2"/>
        <charset val="238"/>
      </rPr>
      <t xml:space="preserve"> wzmocniona osłona na stolik MAYO 79x145cm, warstwa chłonna 65x85cm
</t>
    </r>
    <r>
      <rPr>
        <b/>
        <sz val="8"/>
        <color rgb="FF000000"/>
        <rFont val="Tahoma"/>
        <family val="2"/>
        <charset val="238"/>
      </rPr>
      <t>4x</t>
    </r>
    <r>
      <rPr>
        <sz val="8"/>
        <color rgb="FF000000"/>
        <rFont val="Tahoma"/>
        <family val="2"/>
        <charset val="238"/>
      </rPr>
      <t xml:space="preserve"> ręcznik chłonny 18x25cm                          </t>
    </r>
    <r>
      <rPr>
        <b/>
        <sz val="8"/>
        <color rgb="FF000000"/>
        <rFont val="Tahoma"/>
        <family val="2"/>
        <charset val="238"/>
      </rPr>
      <t>1x</t>
    </r>
    <r>
      <rPr>
        <sz val="8"/>
        <color rgb="FF000000"/>
        <rFont val="Tahoma"/>
        <family val="2"/>
        <charset val="238"/>
      </rPr>
      <t xml:space="preserve"> serweta na stolik 150x190cm, warstwa chłonna 75x190cm
</t>
    </r>
    <r>
      <rPr>
        <b/>
        <sz val="8"/>
        <color rgb="FF000000"/>
        <rFont val="Tahoma"/>
        <family val="2"/>
        <charset val="238"/>
      </rPr>
      <t>1x</t>
    </r>
    <r>
      <rPr>
        <sz val="8"/>
        <color rgb="FF000000"/>
        <rFont val="Tahoma"/>
        <family val="2"/>
        <charset val="238"/>
      </rPr>
      <t xml:space="preserve"> osłona na kończynę 22x75cm
</t>
    </r>
    <r>
      <rPr>
        <b/>
        <sz val="8"/>
        <color rgb="FF000000"/>
        <rFont val="Tahoma"/>
        <family val="2"/>
        <charset val="238"/>
      </rPr>
      <t>2x</t>
    </r>
    <r>
      <rPr>
        <sz val="8"/>
        <color rgb="FF000000"/>
        <rFont val="Tahoma"/>
        <family val="2"/>
        <charset val="238"/>
      </rPr>
      <t xml:space="preserve"> taśma samoprzylepna 9x49cm
</t>
    </r>
    <r>
      <rPr>
        <b/>
        <sz val="8"/>
        <color rgb="FF000000"/>
        <rFont val="Tahoma"/>
        <family val="2"/>
        <charset val="238"/>
      </rPr>
      <t>1x</t>
    </r>
    <r>
      <rPr>
        <sz val="8"/>
        <color rgb="FF000000"/>
        <rFont val="Tahoma"/>
        <family val="2"/>
        <charset val="238"/>
      </rPr>
      <t xml:space="preserve"> serweta chirurgiczna do zabiegu w okolicach stawu kolanowego o wym. 230x315cm,
posiadająca samouszczelniający otwór (Ø 7 cm), otoczony warstwą chłonną
z możliwością zamocowania drenów
</t>
    </r>
    <r>
      <rPr>
        <b/>
        <sz val="8"/>
        <color rgb="FF000000"/>
        <rFont val="Tahoma"/>
        <family val="2"/>
        <charset val="238"/>
      </rPr>
      <t>1x</t>
    </r>
    <r>
      <rPr>
        <sz val="8"/>
        <color rgb="FF000000"/>
        <rFont val="Tahoma"/>
        <family val="2"/>
        <charset val="238"/>
      </rPr>
      <t xml:space="preserve"> wzmocniona serweta na stolik (owinięcie zestawu) 150x190cm, warstwa chłonna 75x190c</t>
    </r>
  </si>
  <si>
    <t>Zestaw do cięcia cesarskiego:                          1 x wzmocniona osłona na stolik MAYO 79x145cm, warstwa chłonna 65x85cm
4 x ręcznik chłonny 18x25cm
1 x  taśma samoprzylepna 9x49cm
1 x kocyk dziecięcy 90x120cm, biały
1x obłożenie chirurgiczne do cięcia cesarskiego 175/250x300cm, otwór 38x32 cm wypełniony 
folią chirurgiczną typu FLEX z wycięciem 18x16cm, zintegrowany worek do przechwytywania płynów 100x80cm ze sztywnikiem, podłączenie ssaka i organizatory przewodów
1 x serweta na stolik (owinięcie zestawu) 150x190cm, warstwa chłonna 75x190cm</t>
  </si>
  <si>
    <t xml:space="preserve">Zestaw do zabiegów ginekologicznych.      Elementy zestawu: serweta chirurgiczna do zabiegów ginekologicznych o wymiarach 150x235 cm, zintegrowana z ekranem anestezjologicznym i nogawicami, posiada otwór w okolicach krocza, którego rozmiar i kształt można regulować za pomocą zintegrowanych taśm samoprzylepnych. Otwór otacza warstwa chłonna - 150x235 cm - 1 sztuka; serweta chirurgiczna samoprzylepna 50x50 cm - 1 sztuka; serwety chirurgiczne 75x90 cm - 2 sztuki; tasmy samoprzylepne 9x49 - 2 sztuki; ręczniki chłonne 18x25 cm - 4 sztuki; serweta na stolik - (owinięcie zestawu) 150x190 cm - 1 sztuka. Zestaw sterylny. </t>
  </si>
  <si>
    <t>PAKIET 7</t>
  </si>
  <si>
    <t>Longeta sterylna z gazy 17 nitkowej 8 warstwowa 10 cm x 100 cm z nitką RTG i tasiemką sterylizowana parą wodną zapakowana w torebkę foliowo papierową opatrzona etykietą z dwoma metkami samoprzylepnymi informującymi o kodzie wyrobu, serii, dacie ważności , pakowana po 2 szt.</t>
  </si>
  <si>
    <r>
      <t>Foliowa osłona przewodów camera cover</t>
    </r>
    <r>
      <rPr>
        <b/>
        <sz val="8"/>
        <color rgb="FF000000"/>
        <rFont val="Tahoma"/>
        <family val="2"/>
        <charset val="238"/>
      </rPr>
      <t xml:space="preserve"> </t>
    </r>
    <r>
      <rPr>
        <sz val="8"/>
        <color rgb="FF000000"/>
        <rFont val="Tahoma"/>
        <family val="2"/>
        <charset val="238"/>
      </rPr>
      <t>Wykonane są z przezroczystej folii polietylenowej o wymiarach około 15x250cm. Osłona posiada kolorową taśmę samoprzylepną oraz kartonik z wycięciami, dzięki którym może być w łatwy sposób zamocowana na urządzeniu. Materiał, z którego osłona została wykonana jest bardzo sprężysty i delikatny, dzięki czemu możliwa jest łatwa i bezpieczna manipulacja podczas zabiegu. Opakowanie jałowe, produkt sterylizowany  tlenkiem etylenu. Opakowanie 20 szt.</t>
    </r>
  </si>
  <si>
    <t>Osłona na przewody i urządzenia medyczne na ramię C 1: Rozmiar: uniwersalny na ramię C 1-częściowy z trokami, jałowy. Osłona wykonana z włókniny odporna na zrywanie. Posiada elastyczną gumkę lub troki, które umożliwiają zamocowanie pokrowca na urządzeniu. Dotyczy modelu OEC 7600</t>
  </si>
  <si>
    <t>PAKIET 8</t>
  </si>
  <si>
    <t>Port naczyniowy wraz z akcesoriami. Skład : komora i kaniula wykonane w całości z tytanu, obudowa wykonana z polisulfonu, o kształcie zbliżonym do łezki, ułatwiającym wprowadzenie portu pod skórę, 2 otwory do przyszycia portu, tytanowy łącznik mocujący cewnik z przewodem wyprowadzającym portu z wyczuwalnym momentem blokady, wysokość portu 10 -10,4 mm, średnica membrany 9,5 – 9,8 mm, zestaw wprowadzający oparty na technice Seldingera, silikonowy cewnik 6,5 Fr dołączany (nie połączony trwale z komorą portu) o dł. 45 – 50 cm, śr. zew. 2 – 2,2 mm i śr. wew. 1 – 1,05 mm. Oznaczenie długości co 1 cm trwale naniesione na cennik i opis co 5 cm. W zestawie : tunelizator do przeprowadzenia cewnika pod skórą - „tępy” bez powierzchni tnącej, narzędzie do unoszenia, igła Hubera prosta, strzykawka 10 ml, narzędzie do przepłukania cewnika, rozszerzacz z rozrywalną koszulką, prowadnica umożliwiająca obsługę jedną ręką, igła wprowadzająca, karta pacjenta, etui na kartę pacjenta, paszport pacjenta w j. polskim, instrukcja obsługi w j. Polskim. Port do wlewów pod ciśnieniem do 300 psi, przepływ 5 ml/sek, kompatybilny z MRI i TK.</t>
  </si>
  <si>
    <t>Igła kompatybilna do portu   system 20G x 17 mm</t>
  </si>
  <si>
    <t>PAKIET 9</t>
  </si>
  <si>
    <t>Gazowe Linie Pomiarowe 1,20 mmID X 2,80 mmOD , dren, złącze męskie-męskie, długość: 3 m/118”</t>
  </si>
  <si>
    <t>Koc ogrzewający całe ciało pacjenta dorosłego. Wykonany z nietkanego materiału w skład którego wchodzą polipropylen oraz polietylen. Materiał niepalny klasy 1 zgodny z 16 CFR 1610. Brak ftalanów (np. DEHP)  oraz lateksu w składzie materiału. Koc przeznaczony dla jednego pacjenta, posiadający jedno miejsce możliwego połączenia z urządzeniem ogrzewającym poprzez sztywne złącze o średnicy mieszczącej się w przedziale 56-68 mm.  Koc posiadający kurtyny powietrzne o szerokości 20 cm, klapy na ramiona oraz wycięcie na szyję, służące lepszej stabilizacji koca oraz zapobiegające rozpraszaniu się powietrza na boki. Wyrób zgodny z normą EN 13795. Produkt posiadający certyfikat ISO 10993.  Wyrób medyczny klasy I, posiadający oznaczenie CE.</t>
  </si>
  <si>
    <t>PAKIET 10</t>
  </si>
  <si>
    <t>Zestaw do przetoczeń z portem igłowym, kompatybilny z pompą infuzyjną będącej na wyposażeniu szpitala Materiał PVC, komora kroplowa 20 kropel/ml, filtr 15 µm. Całkowita długość zestawu 285 cm, objętość napełniania 22 ml, okres przydatności min. 3 lata.</t>
  </si>
  <si>
    <t>Zestaw do infuzji do żywienia dojelitowego,kompatybilny z pompą infuzyjną będącą na wyposażeniu zamawiającego. Możliwość podłączenia do worka z portem ENPlus.PCW bez ftalanów (DEHP-free).Bez lateksu (latex-free).Długość: 285 cm.Objętość wypełniania: 23 ml. Igła ENPlus.Komora kroplowa 20 kropli/mL z filtrem 15 µm.Zacisk chroniący przed niekontrolowanym przepływem (FFPC). Zawór rolkowy.Męski port ENFit z zatyczką - dolna część zestawu.Żeński łącznik ENFit.Zatyczka ENFit</t>
  </si>
  <si>
    <t>PAKIET 11</t>
  </si>
  <si>
    <t>Papier rejestracyjny do aparatu KTG, składanka z nadrukiem (wymiary: 150mm x 100mm x 150 )  </t>
  </si>
  <si>
    <t>Papier termiczny do aparatu KTG  bez zadruku o wymiarach 210x150x150. Składanka 150 stron w bloczku.</t>
  </si>
  <si>
    <t>Papier termiczny do aparatu KTG  bez zadruku o wymiarach 143x150x300. Składanka</t>
  </si>
  <si>
    <t>PAKIET 12</t>
  </si>
  <si>
    <t xml:space="preserve"> Ubranie medyczne materiał SMS  40g/m2 bez strzępień,3 kieszenie, spodnie wyposażone w gumkę, bluza z krótkim rękawem, dekolt V obszyty lamówką, antystatyczny, oddychający, odporny na penetrację cieczy, odporny na rozciąganie, dostępne rozmiary: S-XXL, Odzież medyczna jest pakowana pojedynczo w torebki foliowe, opakowanie zbiorcze zawiera  50- 60 szt.</t>
  </si>
  <si>
    <t>PAKIET 15</t>
  </si>
  <si>
    <t xml:space="preserve"> Przeźroczysta, przylepna folia chirurgiczna, która zapewnia sterylność aż do brzegu rany. Serweta w pełni przylega do brzegów rany, redukując przy tym stopień zakażenia miejsca operowanego. Folia chirurgiczna dokładnie przylepiona do brzegów rany zmniejsza migrację bakterii. Niezawodna i bezpieczna przylepność.  Folia jest elastyczna, co ułatwia aplikację, nawet w przypadku trudnych anatomicznych konturów Dostępna w  rozmiarach 1040, 35 cm x 35 cm , 1040, 35 cm x 35 cm.</t>
  </si>
  <si>
    <t>Ostrze kompatybilne ze strzygarką z ruchomym ostrzem będąca na wyposażeniu szpitala., jednorazowe, ruchome, ergonomiczny kształt umożliwiające dokładne i szybkie usuwanie owłosienia nawet z  trudno dostępnych okolic ciała, umożliwia strzyżenie z kierunkiem wzrostu włosów oraz w przeciwnym.</t>
  </si>
  <si>
    <t>Sterylna, przezroczysta, wodoodporna i oddychająca folia nie przepuszcza płynów, bakterii i wirusów. Dopasowuje się do kształtów ciała, "pracuje" razem z ruchem skóry pacjenta. Nie zawiera lateksu</t>
  </si>
  <si>
    <t>op</t>
  </si>
  <si>
    <t>Steri Strip 6 x 100 mm wzmocnione, samoprzylepne paski do zamykania ran. sterylne paski do bezszwowego zamykania ran wykonane są z porowatego, włókninowego podłoża, wzmocnionego włókninami poliestrowymi dla dodatkowej wytrzymałości, pokrytego hypoalergicznym klejem wrażliwym na ucisk.</t>
  </si>
  <si>
    <t>Steri Strip 12 x 100 mm, wzmocnione, samoprzylepne paski do zamykania ran. sterylne paski do bezszwowego zamykania ran wykonane są z porowatego, włókninowego podłoża, wzmocnionego włókninami poliestrowymi dla dodatkowej wytrzymałości, pokrytego hypoalergicznym klejem wrażliwym na ucisk.</t>
  </si>
  <si>
    <t>PAKIET 16</t>
  </si>
  <si>
    <t>PAKIET 17</t>
  </si>
  <si>
    <t>PAKIET 18</t>
  </si>
  <si>
    <t>Zestaw do toracentezy Grena,bezpieczna ewakuacja płynów z jamy otrzewnowej lub opłucnej. Posiadający:
-Ostre igły które z łatwością przechodzą przez ścianę jamy brzusznej i klatki piersiowej,
zastosowanie igły Verres'a zwiększa bezpieczeństwo pacjenta.
-Duży worek kolekcyjny umożliwiający ewakuację płynów przez kranik trójdrożny lub zawór jednokierunkowy.
-Każdy ruch tłoczka strzykawki redukuje ilość płynów w ciele pacjenta usuwając je do worka na wydzielinę.
-Worek wyposażony jest w zawór spustowy umożliwiający jego całkowite opróżnienie.
Produkt jednorazowy
sterylizowany tlenkiem etylenu. Zestaw 3-igłowy, kranik trójdrożny</t>
  </si>
  <si>
    <t>PAKIET 19</t>
  </si>
  <si>
    <r>
      <t>Podkład higieniczny j.u. z warstwą chłonną do ochrony łóżka, wyposażony z dwóch stron taśmami samoprzylepnymi zapobiegającymi przesuwaniu się podkładu, o chłonności min. 1800 ml., rozm. 75 x 90 cm.</t>
    </r>
    <r>
      <rPr>
        <sz val="8"/>
        <color rgb="FF000000"/>
        <rFont val="Tahoma"/>
        <family val="2"/>
        <charset val="238"/>
      </rPr>
      <t xml:space="preserve"> (opak. = 30 szt.)</t>
    </r>
  </si>
  <si>
    <t>Prześcieradło jednorazowego użytku, nieprzemakalne, wykonane z laminatu celulozowo-foliowego. Posiada dodatkowe wzmocnienia wzdłuż prześcieradła. rozmiar:  około 80x175cm. Kolor biały w niebieskie paski.</t>
  </si>
  <si>
    <t>Podkład chłonny, zbudowany z nieprzemakalnej folii polietylenowej (od strony spodniej), wkładu z rozdrobnionej pulpy celulozowej i superabsorbentu (SAP) i miękkiej włókniny (od strony wierzchniej), przyklejonej do wsadu chłonnego, co zapobiega nierównomiernemu rozprzestrzenianiu się pulpy. Rozmiar 70 x 180 cm posiada chłonny rdzeń oraz zakładki do umieszczenia pod materacem. Chłonność: 1750 ml. Ilość sztuk w opakowaniu: 30 szt.</t>
  </si>
  <si>
    <t>PAKIET 20</t>
  </si>
  <si>
    <t xml:space="preserve">Worek na zwłoki zamek czarny/biały zamykany na zamek błyskawiczny  długości około 2 - 2,5 m     </t>
  </si>
  <si>
    <t>PAKIET 21</t>
  </si>
  <si>
    <t>Konektor  do połączenia do zestawu do żywienia strzykawką.</t>
  </si>
  <si>
    <t> Zestaw do Przezskórnej Endoskopowej Gastrostomii (PEG), Poliuretanowy. Zestaw zawiera zewnętrzną płytkę mocującą z silikonu, umożliwiającą trwałe umiejscowienie zgłębnika  która kieruje położenie zgłębnika na zewnątrz powłok brzusznych pod kątem około 90 stopni.  Ch 18 długość około 40 40cm.</t>
  </si>
  <si>
    <t>Zestaw do podawania diet dojelitowych uniwersalny do opakowań miękkich rzez pompę będącą na wyposażeniu zamawiającego. Dostęp strzykawki typu T Możliwość regulacji długości w obrębie 190cm do 250 cm Zestaw można podłączyć do torby żywienia dojelitowego  Możliwość podłączenia dwóch Toreb żywieniowych poprzez wykorzystanie połączenia przewodu w kształcie litery Y Uchwyt pompy ułatwiający mocowanie</t>
  </si>
  <si>
    <t>Strzykawka  60 ml do jednorazowego użytku, Przeznaczona tylko do obsługi żywienia drogą przewodu pokarmowego (podaży leków, przepłukiwania zgłębnika, podaży diety przemysłowej metodą bolusa).</t>
  </si>
  <si>
    <t>Strzykawka 10 ml do jednorazowego użytku przeznaczona tylko do obsługi żywienia drogą przewodu pokarmowego (podaży leków, przepłukiwania zgłębnika, podaży diety przemysłowej metodą bolus.</t>
  </si>
  <si>
    <t>Zgłębnik przeznaczony do żywienia dożoładkowego lub dojelitowego.  Bliższy koniec zgłębnika zakończony złączem służący do łączenia z zestawami do podaży diet. Zgłębnik wykonany z miękkiego , przezroczystego poliuretanu, nie twardniejącego przy dłuższym stosowaniu. Zawiera oznakowaną centymetrową podziałkę znakowaną dokładnie co 1 cm ułatwiającą kontrolowanie długości wprowadzanego zgłębnika, metalową trójskrętną prowadnicę (pokrytą sylikonem(z kulkową końcówką ułatwiającą jej wprowadzenie do światła zgłębnika oraz 3 cienidajne linie kontrastujące w promieniach RTG. Dalszy koniec zgłębnika posiada dwa boczne otwory i jeden centralny przelotowy. Zgłebnik jednorazowego użytku, nie zawiera DEHP, nie zawiera lateksu, pakowany pojedyńczo. Opakowanie gwarantujące sterylność przez minimum 60 miesięcy w rozmiarach  CH 10/130, CH 12/110</t>
  </si>
  <si>
    <t>PAKIET 22</t>
  </si>
  <si>
    <t>Igła do znieczulenia podpajęczynówkowego z ostrzem Quincke 27G/90 mm, igła prowadząca 22G/38mm</t>
  </si>
  <si>
    <t>Igła do znieczulenia podpajęczynówkowego z ostrzem Quincke 26G/90 mm, igła prowadząca 20G/38mm</t>
  </si>
  <si>
    <t>3.</t>
  </si>
  <si>
    <t>Igła do znieczulenia podpajęczynówkowego z ostrzem Quincke 25G/90 mm, igła prowadząca 20G/38</t>
  </si>
  <si>
    <t>4.</t>
  </si>
  <si>
    <t>Igła do znieczulenia podpajęczynówkowego z ostrzem Quincke 22G/90 mm</t>
  </si>
  <si>
    <t>5.</t>
  </si>
  <si>
    <t>Igła do znieczulenia podpajęczynówkowego z ostrzem Quincke 20G/90 mm</t>
  </si>
  <si>
    <t>6.</t>
  </si>
  <si>
    <t>Igła do znieczulenia podpajęczynówkowego z ostrzem Quincke 19G/90 mm</t>
  </si>
  <si>
    <t>7.</t>
  </si>
  <si>
    <r>
      <t xml:space="preserve">Igła do znieczulenia podpaęczynówkowego </t>
    </r>
    <r>
      <rPr>
        <i/>
        <sz val="8"/>
        <color rgb="FF000000"/>
        <rFont val="Tahoma"/>
        <family val="2"/>
        <charset val="238"/>
      </rPr>
      <t xml:space="preserve">pencil – point </t>
    </r>
    <r>
      <rPr>
        <sz val="8"/>
        <color rgb="FF000000"/>
        <rFont val="Tahoma"/>
        <family val="2"/>
        <charset val="238"/>
      </rPr>
      <t>27G/90 mm, igła prowadząca 22G</t>
    </r>
  </si>
  <si>
    <t>8.</t>
  </si>
  <si>
    <r>
      <t xml:space="preserve">Igła do znieczulenia podpaęczynówkowego </t>
    </r>
    <r>
      <rPr>
        <i/>
        <sz val="8"/>
        <color rgb="FF000000"/>
        <rFont val="Tahoma"/>
        <family val="2"/>
        <charset val="238"/>
      </rPr>
      <t xml:space="preserve">pencil – point </t>
    </r>
    <r>
      <rPr>
        <sz val="8"/>
        <color rgb="FF000000"/>
        <rFont val="Tahoma"/>
        <family val="2"/>
        <charset val="238"/>
      </rPr>
      <t>26G/90 mm, igła prowadząca 20G</t>
    </r>
  </si>
  <si>
    <t>9.</t>
  </si>
  <si>
    <r>
      <t xml:space="preserve">Igła do znieczulenia podpaęczynówkowego </t>
    </r>
    <r>
      <rPr>
        <i/>
        <sz val="8"/>
        <color rgb="FF000000"/>
        <rFont val="Tahoma"/>
        <family val="2"/>
        <charset val="238"/>
      </rPr>
      <t xml:space="preserve">pencil – point </t>
    </r>
    <r>
      <rPr>
        <sz val="8"/>
        <color rgb="FF000000"/>
        <rFont val="Tahoma"/>
        <family val="2"/>
        <charset val="238"/>
      </rPr>
      <t>25G/90 mm, igła prowadząca 20G</t>
    </r>
  </si>
  <si>
    <t>10.</t>
  </si>
  <si>
    <r>
      <t xml:space="preserve">Igła do znieczulenia podpajęczynówkowego </t>
    </r>
    <r>
      <rPr>
        <i/>
        <sz val="8"/>
        <color rgb="FF000000"/>
        <rFont val="Tahoma"/>
        <family val="2"/>
        <charset val="238"/>
      </rPr>
      <t xml:space="preserve">pencil – point </t>
    </r>
    <r>
      <rPr>
        <sz val="8"/>
        <color rgb="FF000000"/>
        <rFont val="Tahoma"/>
        <family val="2"/>
        <charset val="238"/>
      </rPr>
      <t>22G/90 mm</t>
    </r>
  </si>
  <si>
    <t>PAKIET 23</t>
  </si>
  <si>
    <t>Worki na filtrat 10l z zaworem spustowym</t>
  </si>
  <si>
    <t>Igły plastikowe typu Spike o długości 72 mm – opakowanie 100 szt.</t>
  </si>
  <si>
    <t>Rozdzielacz 2/4 umożliwiający podłaczenie  4 worków roztworu do hemodializy z drenem dializatu</t>
  </si>
  <si>
    <t>4% cytrynian sodu (136 mmol/L) w workach 1500 ml</t>
  </si>
  <si>
    <t>Roztwór do zabezpieczania kanałów cewnika dializacyjnego w postaci cytrynianu sodu 46,7% - opakowanie 20 szt po 5 ml</t>
  </si>
  <si>
    <t>Dwuwodny roztwór chlorku wapna o stężeniu 100 mmol/l w workach 1500 ml</t>
  </si>
  <si>
    <t>PAKIET 24</t>
  </si>
  <si>
    <t>Zestaw opatrunków hydrożelowych BurnTec zgodny z najnowszymi wytycznymi KSRG z czerwca 2021 roku. W zestawie znajdują się opatrunki do pokrycia powierzchni 4000cm² wraz z opatrunkami na twarz oraz żelami schładzającymi w tubce.</t>
  </si>
  <si>
    <t>zestaw</t>
  </si>
  <si>
    <t>BurnTec to nowoczesny i uniwersalny opatrunek w formie hydrożelu, posiadający bardzo szerokie zastosowanie w ratownictwie medycznym. Opatrunek można stosować nie tylko w przypadku oparzeń, ale też w przypadku złamań, otarć oraz różnych urazów skóry.Charakterystyka produktu
hydrożel posiada zwięzłą formę, przez co podczas usuwania jego fragmenty nie zostają na ciele
hydrożel równomiernie rozkłada się na całej powierzchni rany
opatrunek absorbuje wysięk, który razem z toksynami zatrzymywany jest w żelu
opatrunek na twarz jest stabilny, przez co nie ma ryzyka dostania się fragmentu żelu do ust
hydrożel zamocowany za pomocą bandaża nie zmienia swoich właściwości
opatrunek nie ma zapachu oraz nie powoduje zabrudzeń
Bezzapachowy żel schładzający o pojemności 120 ml, który natychmiast po nałożeniu na oparzone miejsce chłodzi je, łagodzi ból i chroni przed zanieczyszczeniem ran jednocześnie zatrzymując proces oparzenia. Żel oparty jest na bazie wodnej z dodatkiem kwasu hialuronowego, nie przykleja się do rany i może być nakładany bezpośrednio na nią.
Skład zestawu
Żel schładzający o pojemności 120ml – 2 sztuki
Opatrunek hydrożelowy BurnTec na twarz 25 x 25 cm – 2 sztuki
Zestaw opatrunków hydrożelowych o łącznej powierzchni powyżej 4000 cm2:
Opatrunek hydrożelowy BurnTec 10 x 10 cm – 2 sztuki
Opatrunek hydrożelowy BurnTec 20 x 20 cm – 2 sztuki
Opatrunek hydrożelowy BurnTec 22 x 28 cm
Opatrunek hydrożelowy BurnTec 40 x 60 cm</t>
  </si>
  <si>
    <t>PAKIET 25</t>
  </si>
  <si>
    <t>Jednorazowa klipsownica endoskopowa hemostatyczne, obrotowa 360st, rozwarcie 16mm, długość 230cm</t>
  </si>
  <si>
    <t>Jednorazowe kleszcze biopsyjne owalne, pokrywane PE z markerami głębokości, długość robocza 230cm, osłonka 2,3mm; łyżeczki pogłębione</t>
  </si>
  <si>
    <t>Jednorazowe kleszcze biopsyjne owalne, z igłą 2,3mm, pokrywane PE, rozwarcie 8mm, długość robocza 230cm; łyżeczki pogłębione</t>
  </si>
  <si>
    <t xml:space="preserve">Kleszcze 3- lub 4-ramienne do usuwania ciał obcych, jednorazowego użytku, sterylne. Umożliwiające precyzyjne chwytanie małych polipów, drobnych ciał obcych, posiadające atraumatyczne zaokrąglone końcówki dla większego bezpieczeństwa. Średnica narzędzia 2,4mm, długość robocza 2300 mm. Narzędzie kompatybilne z kanałem roboczym 2,8mm. </t>
  </si>
  <si>
    <t>PAKIET 26</t>
  </si>
  <si>
    <t>PAKIET 27</t>
  </si>
  <si>
    <t>Maska chirurgiczna pelnobarierowa wykonana  z trzech warstw wysokiej jakości włoknin  o gramaturze min 17 g/m2 (jedna warstwa). Warstwa twarzowa nie posiadająca mikrowłosków oraz specjalnie wygładzana ,nie powodująca uczulen ,wyposażona w sztywnik zapewniający łatwe dopasowanie do kształtu twarzy, maski mocowane na element elastyczny,barierowość na poziomie 98,8% kolor zielony lub niebieski pakowana w kartoniki po min 50 sztuk .Udokumentować filtrację bakteryjną maski)</t>
  </si>
  <si>
    <t>Czepek chirurgiczny z włókniny polipropylenowej o gramaturze 17 g/m2 w kszałcie beretu, ściągniety lekką nieściskajacą gumką Pakowany w opakowaniu po  100 sztuk, pakowane w kartonik w formie podajnika, kolor niebieski lub zielony</t>
  </si>
  <si>
    <t>Czepek chirurgiczny o kroju furazerki z włokniny polipropylenowej o gramaturze 17g/m2, sciągnięty z tułu gumką bez napotnika  zapakowany w worek foliowy</t>
  </si>
  <si>
    <t>PAKIET 28</t>
  </si>
  <si>
    <t>PAKIET 29</t>
  </si>
  <si>
    <t>Przedłużacz do zestawów do drenażu 12F/25 cm, z kranikiem jednodrożnym</t>
  </si>
  <si>
    <t>PAKIET 30</t>
  </si>
  <si>
    <t>Kateter do odsysania pola operacyjnego 25CH/210 cm, z końcówką typu Yancauer zagiętą, bez kontroli siły ssania.</t>
  </si>
  <si>
    <t>PAKIET 31</t>
  </si>
  <si>
    <t xml:space="preserve">Cewnik Thorax z kontrastem RTG i trokarem. Przyrząd posiada konektor lub zakończenie ułatwiające aplikację. 5 centralnych bocznych otworów. Wykonany z PCW o jakości medycznej i twardości około  76° ShA. Linia doskonale widoczna w promienicach RTG. Cewnik jest jednorazowego użytku. Rozmiar od 16CH do 36CH. </t>
  </si>
  <si>
    <t>Cewnik Thorax z kontrastemRTG prosty. Przyrząd posiada konektor lub zakończenie ułatwiające aplikację. 5 centralnych bocznych otworów. Wykonany z PCW o jakości medycznej i twardości około  76° ShA. Linia doskonale widoczna w promienicach RTG. Cewnik jest jednorazowego Rozmiar od 16CH do 36CH</t>
  </si>
  <si>
    <t>PAKIET 32</t>
  </si>
  <si>
    <t>Łącznik do kataterów i ssaków, wykonany z przezroczystego tworzywa sztucznego posiadający stożkowe, schodkowe ramiona 8/10</t>
  </si>
  <si>
    <t>PAKIET 33</t>
  </si>
  <si>
    <t>Sonda żołądkowa, 2 otwory boczne, zakończenie zamknięte 16 F,  18F, 20F, 22F, 24F/100 cm</t>
  </si>
  <si>
    <t>PAKIET 34</t>
  </si>
  <si>
    <t>Karty Testowe epoc, umożliwiające pomiar do 14 parametrów mierzonych bezpośrednio (oraz kilkanaście innych obliczanych przez analizator) 1 op.= 25 szt.</t>
  </si>
  <si>
    <t>PAKIET 35</t>
  </si>
  <si>
    <t>Kateter redon 10F, 12F, 16F, 18F, 20F, 22F, 24F/70 cm, pakowany podłużnie</t>
  </si>
  <si>
    <t>PAKIET 36</t>
  </si>
  <si>
    <t>Kateter do embolektomii i trombektomii termoplastyczny, 3F, 4F, 5F, 6F, dł. 80 cm</t>
  </si>
  <si>
    <t>PAKIET 37</t>
  </si>
  <si>
    <t>Zestaw do kaniulacji dużych naczyń: kateter dwukanałowy 7F(16G/16G), dł.  20 cm, prowadnik z rdzeniem nitinolowym - dwustronny, rozszerzacz 8F, igła 18G/70 mm, strzykawka 5 ml, skalpel, motylek z zaciskiem</t>
  </si>
  <si>
    <t>Skład zestawu</t>
  </si>
  <si>
    <t>Ilość zestawów</t>
  </si>
  <si>
    <t>Zestaw do laparotomii</t>
  </si>
  <si>
    <t>Opatrunek  7x8cm, powierzchnia użytkowa 4x5cm</t>
  </si>
  <si>
    <t>Osłona na stół narzędziowy 150x190cm obszar chłonny 75x190cm Serweta dwuwarstwowa. Wiskoza 23g/m2 oraz folia polietylenowa 55µm</t>
  </si>
  <si>
    <t>Osłona na stolik Mayo 79x145cm</t>
  </si>
  <si>
    <t>Kompres gazowy laparotomijny 40x40cm z tasiemką (gaza 20-nitkowa, 6-warstwowy, znacznik Rtg, biały) 5 szt.</t>
  </si>
  <si>
    <t>Taśma lepna 9x49cm polyester 40g/m2 oraz folia polietylenowa 27,5µm</t>
  </si>
  <si>
    <t>Opatrunek. 9x25cm, powierzchnia użytkowa 4,5x20cm</t>
  </si>
  <si>
    <t>Serweta operacyjna 175x175cm z taśmą samoprzylepną. Serweta trójwarstwowa z dodatkową łatą chłonną - Wiskozowo polyestrowa włóknina 50cm/gm2
Trzy warstwy - Włóknina wiskozowa 23g/m2, folia polietylenowa 40µm, włóknina polipropylenowa 12g/m2Serweta operacyjna 175x175cm z taśmą samoprzylepną. Serweta trójwarstwowa z dodatkową łatą chłonną - Wiskozowo polyestrowa włóknina 50cm/gm2
Trzy warstwy - Włóknina wiskozowa 23g/m2, folia polietylenowa 40µm, włóknina polipropylenowa 12g/m2</t>
  </si>
  <si>
    <t>Tupfer nić RTG, średnica 2cm</t>
  </si>
  <si>
    <t>Rękawice chirurgiczne niepudrowane, koloru słomkowego wykonane z lateksu naturalnego. Mankiet rolowany, antypoślizgowy. Powierzchnia mikroteksturowana. Powłoka wewnętrzna polimerowa hydrożelowa. Długość mankietu 283 -301mm (+20/-10mm) w zależności od rozmiaru. AQL 0,65 po zapakowaniu. Wytrzymałość na zrywanie po starzeniu 13 N. Odporność na przenikanie wirusów : test z bakteriofagami ASTM F1671. rozmiar 7,5</t>
  </si>
  <si>
    <t>Ostrze chirurgiczne nr 20 (SS)</t>
  </si>
  <si>
    <t>Miska 500ml z podziałką  niebieska</t>
  </si>
  <si>
    <t>Serweta operacyjna 240x150cm z taśmą samoprzylepną. Serweta trójwarstwowa z dodatkową łatą chłonną - Wiskozowo polyestrowa włóknina 50cm/gm2.
Trzy warstwy - Włóknina wiskozowa 23g/m2, folia polietylenowa 40µm, włóknina polipropylenowa 12g/m2Serweta operacyjna 240x150cm z taśmą samoprzylepną. Serweta trójwarstwowa z dodatkową łatą chłonną - Wiskozowo polyestrowa włóknina 50cm/gm2.
Trzy warstwy - Włóknina wiskozowa 23g/m2, folia polietylenowa 40µm, włóknina polipropylenowa 12g/m2</t>
  </si>
  <si>
    <t>Uchwyt z ostrzem do koagulacji monopolarnej, kabel 320cm końcówka erbe</t>
  </si>
  <si>
    <t>Organizator przewodów (rzep) 2.5x30cm, przyklejany</t>
  </si>
  <si>
    <t>Opatrunek 9x15cm powierzchnia użytkowa 4,5x10cm</t>
  </si>
  <si>
    <t>Dren łączący do ssaka 24Ch x 300 cm</t>
  </si>
  <si>
    <t>Serweta operacyjna 90x75cm z taśmą samoprzylepną, trójwarstwowa. Włóknina wiskozowa 23 g/m2, folia polietylenowa 40µm, włóknina polipropylenowa 12/m2</t>
  </si>
  <si>
    <t>Ręcznik chłonny 18x25cm</t>
  </si>
  <si>
    <t>Sterylny fartuch chirurgiczny do procedur „mokrych”,  wykonany z lekkiej i przewiewnej włókniny typu SMS o gramaturze min 35 g/m2; wyposażony w nieprzemakalne wstawki z folii PE z przodu o gramaturze 40 g/m2 i na rękawach o gramaturze 33g/m2 (rękawy na wysokości wstawki zszyte techniką ultradźwiękową, zapewniające pełną barierowość); fartuch złożony w sposób zapewniający aseptyczną aplikację, wiązany na troki wewnętrzne oraz troki zewnętrzne z kartonikiem, z tyłu zapięcie na rzep. Indywidualne oznakowanie rozmiaru i rodzaju nadrukowane na fartuchu, pozwalające na identyfikację przed rozłożeniem. Paraprzepuszczalność na poziomie MVTR min.67000 g/m2/24. Zgodny z normą PN EN 13795 - wymagania wysokie. rozmiar XL,</t>
  </si>
  <si>
    <t>Kompres gazowy 8x90cm gaza 20-nitkowa, 6-warstwowa z tasiemką, nitką Rtg, biała, 5 szt.</t>
  </si>
  <si>
    <t>Rękawice chirurgiczne niepudrowane, koloru słomkowego wykonane z lateksu naturalnego. Mankiet rolowany, antypoślizgowy. Powierzchnia mikroteksturowana. Powłoka wewnętrzna polimerowa hydrożelowa. Długość mankietu 283 -301mm (+20/-10mm) w zależności od rozmiaru. AQL 0,65 po zapakowaniu. Wytrzymałość na zrywanie po starzeniu 13 N. Odporność na przenikanie wirusów : test z bakteriofagami ASTM F1671. rozmiar 7.0</t>
  </si>
  <si>
    <t>miska 250 ml, niebieska</t>
  </si>
  <si>
    <t>Rękawice chirurgiczne niepudrowane, koloru słomkowego wykonane z lateksu naturalnego. Mankiet rolowany, antypoślizgowy. Powierzchnia mikroteksturowana. Powłoka wewnętrzna polimerowa hydrożelowa. Długość mankietu 283 -301mm (+20/-10mm) w zależności od rozmiaru. AQL 0,65 po zapakowaniu. Wytrzymałość na zrywanie po starzeniu 13 N. Odporność na przenikanie wirusów : test z bakteriofagami ASTM F1671. rozmiar 8.0</t>
  </si>
  <si>
    <t>Sterylny fartuch chirurgiczny do procedur „mokrych”,  wykonany z lekkiej i przewiewnej włókniny typu SMS o gramaturze min 35 g/m2; wyposażony w nieprzemakalne wstawki z folii PE z przodu o gramaturze 40 g/m2 i na rękawach o gramaturze 33g/m2 (rękawy na wysokości wstawki zszyte techniką ultradźwiękową, zapewniające pełną barierowość); fartuch złożony w sposób zapewniający aseptyczną aplikację, wiązany na troki wewnętrzne oraz troki zewnętrzne z kartonikiem, z tyłu zapięcie na rzep. Indywidualne oznakowanie rozmiaru i rodzaju nadrukowane na fartuchu, pozwalające na identyfikację przed rozłożeniem. Paraprzepuszczalność na poziomie MVTR min.67000 g/m2/24. Zgodny z normą PN EN 13795 - wymagania wysokie. Rozmiar: XXL-L 145cm</t>
  </si>
  <si>
    <t>Kompres 10x10cm 16warstwowy, 17nitkowy, RTG</t>
  </si>
  <si>
    <t>Aspiracja typu Yankauer 24Ch 25cm 4 otwory, okrągła końcówka, rękojeść, regulacja ssania</t>
  </si>
  <si>
    <t>Zestaw do cięcia cesarskiego</t>
  </si>
  <si>
    <t>Serweta chirurgiczna w kształcie litery T do cięcia cesarskiego o wymiarach 175/250x300cm posiadając otwór o wymiarach 38x32cm, wypełniony folią chirurgiczną, wewnątrz której znajduje się wycięcie w kształcie gruszki o wymiarach 18x16cm oraz wzmocnienie o wymiarach 50x77cm. Serweta posiada duży zintegrowany okalający worek do przechwytywania płynów o wymiarach 100x80cm wyposażony w sztywnik, podłączenie do ssaka i organizatory przewodów. obłożenie o gramaturze 23g/m2 folii PE 40 mikronów, wzmocnieniem o gramaturze min. 60g/m2, worek wykonany z folii PE o gramaturze 100 mikronów; właściwości: odporność na przenikanie płynów &gt;100cmH2O, wytzrymałość na sucho/okro 58/70kPa</t>
  </si>
  <si>
    <t>Sterylny fartuch chirurgiczny do procedur „mokrych”,  wykonany z lekkiej i przewiewnej włókniny typu SMS o gramaturze min 35 g/m2; wyposażony w nieprzemakalne wstawki z folii PE z przodu o gramaturze 40 g/m2 i na rękawach o gramaturze 33g/m2 (rękawy na wysokości wstawki zszyte techniką ultradźwiękową, zapewniające pełną barierowość); fartuch złożony w sposób zapewniający aseptyczną aplikację, wiązany na troki wewnętrzne oraz troki zewnętrzne z kartonikiem, z tyłu zapięcie na rzep. Indywidualne oznakowanie rozmiaru i rodzaju nadrukowane na fartuchu, pozwalające na identyfikację przed rozłożeniem. Paraprzepuszczalność na poziomie MVTR min.67000 g/m2/24. Zgodny z normą PN EN 13795 - wymagania wysokie. Rozmiar:  XXL-L 145cm</t>
  </si>
  <si>
    <t>Kompres 10x10cm 16 warstwowy, 17nitkowy, RTG</t>
  </si>
  <si>
    <t>kocyk dla noworodka</t>
  </si>
  <si>
    <t xml:space="preserve">Elektrody neutralne jednorazowego użytku, dwudzielne, owalne, hydrożelowe , wyposażone w okalający pas bezpieczeństwa, który gwarantuje równomiernie rozprowadzenie prądu na elektrodzie, niezależnie od kierunku aplikacji,  o powierzchni przewodzącej 110cm2, o powierzchni całkowitej 170cm2, rozmiar elektrody: 176 x 122mm (1 op.= 5 szt.)
</t>
  </si>
  <si>
    <t xml:space="preserve"> Szew syntetyczny wchłanialny pleciony powlekany barwiony z mieszaniny kwasu glikolowego i mlekowego lub kwasu poliglikolowego:</t>
  </si>
  <si>
    <t>czas wchłaniania od 56 do 70 dni, wytrzymałość w węźle na rozciąganie w stanie początkowym ok. 140%; około 104% po dwóch tygodniach i około 75% w czasie trzech tygodni od zaimplantowania. Skład chemiczny kopolimer 90%glikolidu i 10% L-laktydu Poli (glikolid i L-laktyd 90/10) powleczenie 50%kopolimer glikoloidu i L-laktydu Poli (glikolid i L-laktyd30/70) i 50% stearynian wapnia.</t>
  </si>
  <si>
    <t>Producent:</t>
  </si>
  <si>
    <t xml:space="preserve">                                                     </t>
  </si>
  <si>
    <t>Lp.</t>
  </si>
  <si>
    <t>OPIS   NICI</t>
  </si>
  <si>
    <t>OPIS  IGŁY</t>
  </si>
  <si>
    <t>Ilość
saszetek</t>
  </si>
  <si>
    <t>Cena
bez VAT</t>
  </si>
  <si>
    <t>VAT
w %</t>
  </si>
  <si>
    <t>Wielkość
opak. jedn.</t>
  </si>
  <si>
    <t>grubość</t>
  </si>
  <si>
    <t>długość</t>
  </si>
  <si>
    <t>kształt</t>
  </si>
  <si>
    <t>rodzaj</t>
  </si>
  <si>
    <t>4-0</t>
  </si>
  <si>
    <t>70-75cm</t>
  </si>
  <si>
    <t>1/2 koła</t>
  </si>
  <si>
    <t>22mm</t>
  </si>
  <si>
    <t>okrągła cienka</t>
  </si>
  <si>
    <t>3-0</t>
  </si>
  <si>
    <t>26mm</t>
  </si>
  <si>
    <t>20cm</t>
  </si>
  <si>
    <t xml:space="preserve">okrągła cienka </t>
  </si>
  <si>
    <t>37mm</t>
  </si>
  <si>
    <t xml:space="preserve">okrągła </t>
  </si>
  <si>
    <t>1x140cm</t>
  </si>
  <si>
    <t>bez igły</t>
  </si>
  <si>
    <t>saszetka</t>
  </si>
  <si>
    <t>2-0</t>
  </si>
  <si>
    <t>1-0</t>
  </si>
  <si>
    <t>szaszetka</t>
  </si>
  <si>
    <t xml:space="preserve">150cm </t>
  </si>
  <si>
    <t>1/2koła  
1/2koła</t>
  </si>
  <si>
    <t>37mm 37mm</t>
  </si>
  <si>
    <t>odwrotnie tnąca wzmocniona
okrągła wzmocniona</t>
  </si>
  <si>
    <t>70cm</t>
  </si>
  <si>
    <t>60mm</t>
  </si>
  <si>
    <t>48mm</t>
  </si>
  <si>
    <t xml:space="preserve">okrągła  </t>
  </si>
  <si>
    <t>30mm</t>
  </si>
  <si>
    <t>okrągła</t>
  </si>
  <si>
    <t xml:space="preserve">okrągła gruba </t>
  </si>
  <si>
    <t>90 cm</t>
  </si>
  <si>
    <t>90cm</t>
  </si>
  <si>
    <t>haczyk typu J</t>
  </si>
  <si>
    <t>okrągła pogrubiona o zakończeniu krótkim tnącym</t>
  </si>
  <si>
    <t>70-75 cm</t>
  </si>
  <si>
    <t>90 cm powleczenie dioctanem chlorheksydyny</t>
  </si>
  <si>
    <t>Szew wchłanialny monofilamentowy (czas wchłaniania 180 - 220 dni, podtrzymywanie tkankowe: 90% po 14 dniach, 50% po 28 dniach, 65-90% wytrzymałości węzła na rozciąganie po 28 dniach po zaimplantowaniu )</t>
  </si>
  <si>
    <t>17mm</t>
  </si>
  <si>
    <t>PAKIET 41</t>
  </si>
  <si>
    <t xml:space="preserve">Szew poliestrowy niewchłanialny pleciony powlekany barwiony                                                                      </t>
  </si>
  <si>
    <t>75cm</t>
  </si>
  <si>
    <t>Razem:</t>
  </si>
  <si>
    <t xml:space="preserve">Szew polipropylenowy z dodatkiem polietylenu, niewchłanialny monofilamentowy barwiony
</t>
  </si>
  <si>
    <t>(w opakowaniu typu Race Pack, zmniejszającym pamięć szwu)</t>
  </si>
  <si>
    <t>8-0</t>
  </si>
  <si>
    <t>15cm</t>
  </si>
  <si>
    <t>3/8 koła</t>
  </si>
  <si>
    <t>8mm 140 micronów 135st.</t>
  </si>
  <si>
    <t>okrągła micro</t>
  </si>
  <si>
    <t>5-0</t>
  </si>
  <si>
    <t>45cm</t>
  </si>
  <si>
    <t>16mm</t>
  </si>
  <si>
    <t>odwrotnie tnąca</t>
  </si>
  <si>
    <t>19mm</t>
  </si>
  <si>
    <t>75 cm</t>
  </si>
  <si>
    <t>13 mm</t>
  </si>
  <si>
    <t>24mm</t>
  </si>
  <si>
    <t>30cm</t>
  </si>
  <si>
    <t>26 mm</t>
  </si>
  <si>
    <t>39mm</t>
  </si>
  <si>
    <t>100cm</t>
  </si>
  <si>
    <t>40mm</t>
  </si>
  <si>
    <t>metalowa szeroka z powleczeniem teflonowym dla pacjentów uczulonych na nikiel, możliwość wykonania MRI</t>
  </si>
  <si>
    <t>6,9 mm</t>
  </si>
  <si>
    <t>4,2 mm</t>
  </si>
  <si>
    <t>magazynek</t>
  </si>
  <si>
    <t>Klej tkankowy z monomerycznego n-butyl-2-cyjanoakrylatu, bezbarwny, 0,5 ml. Nie wymaga przechowywania w lodówce</t>
  </si>
  <si>
    <t xml:space="preserve">Razem </t>
  </si>
  <si>
    <t>(czas wchłaniania 56 dni, podtrzymywanie tkankowe 70-80% po 5 dniach, 50% po 6-7 dniach, 20-30% po 10 dniach, 0% po 14-21 dniach)</t>
  </si>
  <si>
    <t>1/2koła</t>
  </si>
  <si>
    <t xml:space="preserve"> okrągła </t>
  </si>
  <si>
    <t>okrągła pogrubiona</t>
  </si>
  <si>
    <t>(siatka sterylna, dziana, jednowłóknowa, polipropylenowa, cienkościenna, o pełnej przejrzystości, z niebieskimi pasami pozycjonującymi i wzmacniającymi)</t>
  </si>
  <si>
    <t>OPIS</t>
  </si>
  <si>
    <t>Siatka: waga 60g/m2, grubość 0,53mm, wielkośc porów 1,5mm, rozmiar: 5x10 cm</t>
  </si>
  <si>
    <t>Siatka: waga 60g/m2, grubość 0,53mm, wielkośc porów 1,5mm, rozmiar: 10x15cm</t>
  </si>
  <si>
    <t>PAKIET 45</t>
  </si>
  <si>
    <t>Detergent- multienzymatyczny preparat do manualnego i maszynowego mycia endoskopów zapewniający doskonałe właściwości myjące-dezynfekujące, potwierdzone właściwości bakteriobójcze, wirusobójcze, grzybobójcze. opakowanie 1 litr</t>
  </si>
  <si>
    <t>Płyn dezynfekcyjny - do dezynfekcji wysokiego poziomu i sterylizacji, na bazie kwasu nadoctowego i diazaadamantany (ISAZONE), zgodny z PN- EN 14937, przetestowany w warunkach brudnych i czystych zgodnie z wymogami PN- EN 14885.  Wysoka skutecznosć biobójcza i sprobójcza juz po 5 minutach, roztwór roboczy stabilny do 12-14 dni ( kontrola aktywności dedykowanymi paskami) wysoka tolerancja materiałowa, nieuszkadza dezynfekowanych wyrobów. Opakowanie 5 l</t>
  </si>
  <si>
    <t>Paski testowe - do pomiaru efektywności i Mnimalnej Zalecanej Koncentracji Kwasu Nadoctowego ( 1 op. - 100 szt)</t>
  </si>
  <si>
    <t>Lancety do testów alergologicznych (Prick test)                Specjalna końcówka do delikatnego nakłucia skóry, Ze stali nierdzewnej, Sterylne opakowania jednostkowe, 200 szt w opakowaniu zbiorczym</t>
  </si>
  <si>
    <t xml:space="preserve">Jednorazowa zatrzaskowa linia pacjenta o długości 250 cm z dwoma zaworami bezpieczeństwa. </t>
  </si>
  <si>
    <t xml:space="preserve">szt. </t>
  </si>
  <si>
    <t>Zestaw dzienny o gwarantowanej sterylności do 24 godzin.</t>
  </si>
  <si>
    <t xml:space="preserve">Uwaga! Sprzęt musi być kompatybilny z pompą będącą na wyposażeniu Zamawiającego. </t>
  </si>
  <si>
    <r>
      <t>Lub</t>
    </r>
    <r>
      <rPr>
        <b/>
        <i/>
        <sz val="10"/>
        <color rgb="FF000000"/>
        <rFont val="Arial"/>
        <family val="2"/>
        <charset val="238"/>
      </rPr>
      <t xml:space="preserve"> produkty im równoważne</t>
    </r>
  </si>
  <si>
    <t>Taśma samoprzylepna chirurgiczna, podzielona na paski 10 x 50 cm
Do mocowania serwet, kabli i drenów. Nie pozostawia resztek kleju po oderwaniu. Z warstwą włókniny lub przezroczysta.
Paski pakowane sterylnie jednostkowo lub parami</t>
  </si>
  <si>
    <t>Worek na płyny ustrojowe do procedur operacyjnych, sterylny, do zbierania i odprowadzania płynów ustrojowych. Wykonany z folii polietylenowej ( PE ), w kształcie odwróconego trójkąta, posiadający przylepiec, kształtkę sito z włókniny oraz zawór z korkiem do odprowadzania płynów</t>
  </si>
  <si>
    <t xml:space="preserve">Dokument należy wypełnić i podpisać kwalifikowanym podpisem elektronicznym  osoby upoważnionej / osób upoważnionych </t>
  </si>
  <si>
    <t>do reprezentowania Wykonawcy w dokumentach rejestrowych lub we właściwym pełnomocnictwie.</t>
  </si>
  <si>
    <r>
      <t>Pakiet do znieczulenia podpajeczynówkowego jednorazowego użytku w którego skład wchodzą : kompresy gazowe 10 x 10   8 warstwowe  13 nitkowe 10 sztuk, serweta z włókniny ofoliowanej  polipropylenowo – polietylenowej o gramaturze 56-60 g/m2 roz 75-80 x 90  1 sztuka bez przylepca</t>
    </r>
    <r>
      <rPr>
        <b/>
        <sz val="8"/>
        <color rgb="FF000000"/>
        <rFont val="Tahoma"/>
        <family val="2"/>
        <charset val="238"/>
      </rPr>
      <t xml:space="preserve">, </t>
    </r>
    <r>
      <rPr>
        <sz val="8"/>
        <color rgb="FF000000"/>
        <rFont val="Tahoma"/>
        <family val="2"/>
        <charset val="238"/>
      </rPr>
      <t>pęseta plastikowa 1 sztuka, serweta do zawinięcia zestawu z włókniny polipropylenowej – polietylenowej 90x75-80   1 szt. Zestaw zapakowany w torebkę papierowo – foliową opatrzoną dwiema metkami samoprzylepnymi z informacjami : indeks wyrobu, LOT, data ważności, data ważności, identyfikacja wytwórcy</t>
    </r>
  </si>
  <si>
    <t>Zestaw do operacji kończyny górnej w składzie:
- 1 szt. serweta chirurgiczna z elastycznym otworem na dłoń (Ø 6 cm), otoczonym warstwą chłonną 150/370x280, konstrukcja serwety zabezpiecza pacjenta oraz stolik pod kończynę górną
- 1 szt. osłona na stolik MAYO 79 x 145 cm
- 1 szt. serweta na stolik - (owinięcie zestawu) 150 x 190 cm
Materiał podstawowy obłożenia składający się z min. 3 warstw: warstwy chłonnej o gramaturze min. 50 g/m2, folii PE 15-40 mikronów, oraz dodatkowej warstwyw strefie krytycznej min. 20 g/m2.
Zestaw musi spełniac wymagania wysokie wg normy PN EN 13795 1-3</t>
  </si>
  <si>
    <t>Sterylny Zestaw Uniwersalny w składzie:
a) 1 x serweta górna o wymiarach 300 x 175 cm, z taśmą samoprzylepną i dodatkową warstwą chłonną w strefie krytycznej,
b) 2 x serwety boczne o wymiarach 90 x 75 cm, z taśmą samoprzylepną na całej długości serwety, oraz dodatkową warstwą chłonną w strefie krytycznej
c) 1 x serweta dolna o wymiarach 175 x 175 cm, z taśmą samoprzylepną i dodatkową warstwą chłonną w strefie krytycznej
Serwety na brzegach lepnych zintegrowane są z samoprzylepną elastyczną folią chirurgiczną o wymiarach 5 x 38-40cm, usytuowaną w strefie krytycznej wyrobu, która dzięki swoim właściwościom pozwala na precyzyjne zabezpieczenie pola operacyjnego. 
Serwety wykonane z z laminatu czterowarstwowego (strefa krytyczna), jedną z warstw stanowi folia PE, gramatura laminatu &gt; 125 g/m2 (strefa krytyczna), wysoka odporność na przenikanie cieczy (ciśnienie hydrostatyczne) na całej powierzchni serwety &gt;850cm H2O, wytrzymałość na wypychanie na sucho (strefa krytyczna) &gt; 280 kPa, niski poziom pylenia ≤ 2,6 log10 (liczby cząstek)
d) 1 x nieprzemakalna taśma samoprzylepna o wymiarach 9 x 49 cm (jedną z warstw stanowi folia PE)
e) 4 x ręczniki chłonne 18 x 25 cm
f) 1 x osłona na stolik Mayo 79 x 145 cm
g) 1 x serweta na stolik (owinięcie zestawu) o wymiarach 150 x 190 cm</t>
  </si>
  <si>
    <t>Dwukanałowe silikonowe cewniki do hemofiltacji o średnicy 11,5Fr o długościach :
–  15 cm szyjne/ podobojczykowe – 20 szt
– 24 cm udo – 10 szt.</t>
  </si>
  <si>
    <t>Dializat Ci-Ca, K4 Wodorowęglanowy dializat o składzie :
–   potas 4 mmol/l
–   sód 133 mmol/l
–   wapń 0 mmol/l
–   wodorowęglan 20 mmol/l
w dwukomorowych workach 5,0 l</t>
  </si>
  <si>
    <t>Zestaw do ciągłej hemodializy z regionalną antykoagulacją cytrynianową KIT – Ci-Ca 1000 składające się z jałowych, pakowanym osobno następujących elementów:
 –  kasety integrującej 5 drenów: tętniczy, żylny, filtratu, cytrynianu, roztworu wapnia
–  hemofiltra z polisulfonową błoną przepuszczalną o pow. dyfuzyjnej 1,8 m2
–  drenu dializatu</t>
  </si>
  <si>
    <t>Zestaw do znieczulenia zewnątrzoponowego przeznaczony  do wprowadzania środków przeciwbólowych lub opiatów. Znieczulenie zewnątrzoponowe może być stosowane: • Tylko w celu znieczulenia (np. podczas porodu). • Jako uzupełnienie znieczulenia ogólnego. Dotyczy szerokiej gamy zabiegów np. histerektomia, rekonstrukcja biodra, laparotomia lub nawet otwarta operacja tętniaka aorty. • Jako jedyna technika do znieczulenia chirurgicznego (np. cesarskie cięcie). • Dla pooperacyjnej lub pourazowej analgezji                                              Elementy zestawy:
•igłaTuohy   -kateter epiduralny z nasadką
• filtr przeciwbakteryjny płaski 0.2 μm z elementem samoprzylepnym
• igła do podawania leków 0,9 x 40 mm
• igła do znieczuleń 0,5 x 25 mm
• strzykawka niskooporowa 10 ml
• strzykawka 10 ml
• tulejka uniwersalna
Rozmiar 18 G rozszerzony</t>
  </si>
  <si>
    <t>Wartość
netto</t>
  </si>
  <si>
    <t>Wartość
brutto</t>
  </si>
  <si>
    <t xml:space="preserve"> Wartość
netto</t>
  </si>
  <si>
    <t xml:space="preserve"> Wartość
brutto</t>
  </si>
  <si>
    <t xml:space="preserve"> Cena
netto</t>
  </si>
  <si>
    <t xml:space="preserve"> Cena
jednostkowa netto</t>
  </si>
  <si>
    <t>Cewnik do odsysania górnych dróg oddechowych od CH-12 do CH-20, długość 60cm, bez kontroli ssania, wykonany z PCV o jakości medycznej i twardości ok. 76 st. ShA, z otworem centralnym i dwoma bocznymi naprzeciwległymi, powierzchnia satynowa "zmrożona", kolor konektora oznaczający kod średnicy cewnika,  konektor półprzeźroczysty, sterylny</t>
  </si>
  <si>
    <t>Silikonowy cewnik urologiczny Pezzer,do odprowadzania moczu z pęcherza moczowego lub nerki osoby chorej po zabiegu operacyjnym.cewnik urologiczny,sterylny, sterylizowany tlenkiem etylenu,
jednorazowy, pakowany pojedynczo,wykonany z lateksu,posiada trzy boczne otwory. Rozmiar: od CH10 do CH24</t>
  </si>
  <si>
    <t>Igły do penów 0,25x5mm (a.100)</t>
  </si>
  <si>
    <t>PAKIET 13</t>
  </si>
  <si>
    <t>PAKIET 14</t>
  </si>
  <si>
    <t>PAKIET 43</t>
  </si>
  <si>
    <t>PAKIET 44</t>
  </si>
  <si>
    <t xml:space="preserve">Zestaw do drenażu przezskórnego  metodą jednostopniową. W zestawie znajduje się:
kateter pigtail 9F x 26 cm, 
igła dwuczęściowa 15G x 29 cm,
kołnierz,  opaska zaciskowa.  Jałowy, nietoksyczny.
</t>
  </si>
  <si>
    <t>PAKIET  38</t>
  </si>
  <si>
    <t>PAKIET 40 : Siatka do plastyki przepuklin</t>
  </si>
  <si>
    <t>PAKIET 42</t>
  </si>
  <si>
    <r>
      <t xml:space="preserve">ZESTAW DO OPERACJI STAWU BIODROWEGO </t>
    </r>
    <r>
      <rPr>
        <b/>
        <sz val="8"/>
        <color rgb="FF000000"/>
        <rFont val="Tahoma"/>
        <family val="2"/>
        <charset val="238"/>
      </rPr>
      <t xml:space="preserve">W KSZTAŁCIE LITERY "U"   </t>
    </r>
    <r>
      <rPr>
        <sz val="8"/>
        <color rgb="FF000000"/>
        <rFont val="Tahoma"/>
        <family val="2"/>
        <charset val="238"/>
      </rPr>
      <t xml:space="preserve">                                                          1x wzmocniona osłona na stolik MAYO 79x145cm, warstwa chłonna 65x85cm
4x ręcznik chłonny 18x25cm
1x serweta chirurgiczna 75x90cm                1x wzmocniona serweta na stolik (owinięcie zestawu) 150x190cm, warstwa chłonna 75x190cm
1x osłona na kończynę typu stockinet 32x120cm
2x taśma samoprzylepna 9x49cm
1x serweta chirurgiczna trójwarstwowa samoprzylepna o wym. 200x260cm z wycięciem „U”
o wym. 20x102cm ze wzmocnieniem (warstwa chłonna o wym. 70x100 cm) w strefie
krytycznej
1x serweta chirurgiczna z taśmą samoprzylepną 300x175cm
1x wzmocniona serweta na stolik (owinięcie zestawu) 150x190cm, warstwa chłonna 75x190cm</t>
    </r>
  </si>
  <si>
    <t>Spódniczka ginekologiczna niebieska z materiału SMS, nieprześwitująca</t>
  </si>
  <si>
    <t>Spodenki do kolonoskopii, z materiału SMS, nieprześwitujące</t>
  </si>
  <si>
    <t>Arterial Cannula 20G/1,1mmx45mm</t>
  </si>
  <si>
    <r>
      <t xml:space="preserve">ZESTAW DO OPERACJI STAWU BIODROWEGO:  </t>
    </r>
    <r>
      <rPr>
        <b/>
        <sz val="8"/>
        <color rgb="FF000000"/>
        <rFont val="Tahoma"/>
        <family val="2"/>
        <charset val="238"/>
      </rPr>
      <t>1x</t>
    </r>
    <r>
      <rPr>
        <sz val="8"/>
        <color rgb="FF000000"/>
        <rFont val="Tahoma"/>
        <family val="2"/>
        <charset val="238"/>
      </rPr>
      <t xml:space="preserve"> wzmocniona osłona na stolik MAYO 79x145cm, warstwa chłonna 65x85cm
</t>
    </r>
    <r>
      <rPr>
        <b/>
        <sz val="8"/>
        <color rgb="FF000000"/>
        <rFont val="Tahoma"/>
        <family val="2"/>
        <charset val="238"/>
      </rPr>
      <t>4x</t>
    </r>
    <r>
      <rPr>
        <sz val="8"/>
        <color rgb="FF000000"/>
        <rFont val="Tahoma"/>
        <family val="2"/>
        <charset val="238"/>
      </rPr>
      <t xml:space="preserve"> ręcznik chłonny 18x25cm
</t>
    </r>
    <r>
      <rPr>
        <b/>
        <sz val="8"/>
        <color rgb="FF000000"/>
        <rFont val="Tahoma"/>
        <family val="2"/>
        <charset val="238"/>
      </rPr>
      <t xml:space="preserve">1x </t>
    </r>
    <r>
      <rPr>
        <sz val="8"/>
        <color rgb="FF000000"/>
        <rFont val="Tahoma"/>
        <family val="2"/>
        <charset val="238"/>
      </rPr>
      <t xml:space="preserve">serweta chirurgiczna 75x90cm  </t>
    </r>
    <r>
      <rPr>
        <b/>
        <sz val="8"/>
        <color rgb="FF000000"/>
        <rFont val="Tahoma"/>
        <family val="2"/>
        <charset val="238"/>
      </rPr>
      <t xml:space="preserve">1x </t>
    </r>
    <r>
      <rPr>
        <sz val="8"/>
        <color rgb="FF000000"/>
        <rFont val="Tahoma"/>
        <family val="2"/>
        <charset val="238"/>
      </rPr>
      <t xml:space="preserve">wzmocniona serweta na stolik (owinięcie zestawu) 150x190cm, warstwa chłonna 75x190cm
</t>
    </r>
    <r>
      <rPr>
        <b/>
        <sz val="8"/>
        <color rgb="FF000000"/>
        <rFont val="Tahoma"/>
        <family val="2"/>
        <charset val="238"/>
      </rPr>
      <t>1x</t>
    </r>
    <r>
      <rPr>
        <sz val="8"/>
        <color rgb="FF000000"/>
        <rFont val="Tahoma"/>
        <family val="2"/>
        <charset val="238"/>
      </rPr>
      <t xml:space="preserve"> osłona na kończynę typu stockinet 32x120cm
</t>
    </r>
    <r>
      <rPr>
        <b/>
        <sz val="8"/>
        <color rgb="FF000000"/>
        <rFont val="Tahoma"/>
        <family val="2"/>
        <charset val="238"/>
      </rPr>
      <t>2x</t>
    </r>
    <r>
      <rPr>
        <sz val="8"/>
        <color rgb="FF000000"/>
        <rFont val="Tahoma"/>
        <family val="2"/>
        <charset val="238"/>
      </rPr>
      <t xml:space="preserve"> taśma samoprzylepna 9x49cm
</t>
    </r>
    <r>
      <rPr>
        <b/>
        <sz val="8"/>
        <color rgb="FF000000"/>
        <rFont val="Tahoma"/>
        <family val="2"/>
        <charset val="238"/>
      </rPr>
      <t>1x</t>
    </r>
    <r>
      <rPr>
        <sz val="8"/>
        <color rgb="FF000000"/>
        <rFont val="Tahoma"/>
        <family val="2"/>
        <charset val="238"/>
      </rPr>
      <t xml:space="preserve"> serweta chirurgiczna trójwarstwowa samoprzylepna o wym. 200x260cm z wycięciem „U”
o wym. 20x102cm ze wzmocnieniem (warstwa chłonna o wym. 70x100 cm) w strefie
krytycznej
</t>
    </r>
    <r>
      <rPr>
        <b/>
        <sz val="8"/>
        <color rgb="FF000000"/>
        <rFont val="Tahoma"/>
        <family val="2"/>
        <charset val="238"/>
      </rPr>
      <t>1x</t>
    </r>
    <r>
      <rPr>
        <sz val="8"/>
        <color rgb="FF000000"/>
        <rFont val="Tahoma"/>
        <family val="2"/>
        <charset val="238"/>
      </rPr>
      <t xml:space="preserve"> serweta chirurgiczna z taśmą samoprzylepną 300x175cm
</t>
    </r>
    <r>
      <rPr>
        <b/>
        <sz val="8"/>
        <color rgb="FF000000"/>
        <rFont val="Tahoma"/>
        <family val="2"/>
        <charset val="238"/>
      </rPr>
      <t xml:space="preserve">1x </t>
    </r>
    <r>
      <rPr>
        <sz val="8"/>
        <color rgb="FF000000"/>
        <rFont val="Tahoma"/>
        <family val="2"/>
        <charset val="238"/>
      </rPr>
      <t>wzmocniona serweta na stolik (owinięcie zestawu) 150x190cm, warstwa chłonna 75x190cm</t>
    </r>
  </si>
  <si>
    <t>EAN jeśli nadano/Porducent, kod handlowy</t>
  </si>
  <si>
    <t>Cena
jednostkowa netto</t>
  </si>
  <si>
    <t xml:space="preserve"> Zestaw grawitacyjny, do worków, zestaw do żywienia dojelitowego  służący do połączenia worka z dietą  (opakowanie męskie)ze zgłębnikiem, umożliwiający żywienie pacjenta metodą ciągłego wlewu kroplowego (metoda grawitacyjna)z zaciskiem rolkowym. Zestaw ze złączem i portem medycznym.</t>
  </si>
  <si>
    <t>Cena
jedn. Netto</t>
  </si>
  <si>
    <t>Test wymazowy 4w1. Test do jakościowego, różnicowego wykrywania SARS-CoV-2, Grypy A, Grypy B, Syncytialny Wirus Oddechowy (RSV). Test wskazany na liście dostępnych testów przesłanych do POZ przez Narodowy Fundusz Zdrowia. Test wykonywany za pomocą wymazu z nosa. Wynik testu już po 15 minutach.</t>
  </si>
  <si>
    <t xml:space="preserve">PAKIET 39 : Szew syntetyczny wchłanialny monofilamentowy bezbarwny                                                                           </t>
  </si>
  <si>
    <t xml:space="preserve">  Załącznik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</si>
</sst>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415]General"/>
    <numFmt numFmtId="165" formatCode="#,##0.00&quot; &quot;[$zł-415]"/>
    <numFmt numFmtId="166" formatCode="&quot; &quot;#,##0.00&quot; &quot;[$zł-415]&quot; &quot;;&quot;-&quot;#,##0.00&quot; &quot;[$zł-415]&quot; &quot;;&quot; -&quot;#&quot; &quot;[$zł-415]&quot; &quot;;&quot; &quot;@&quot; &quot;"/>
    <numFmt numFmtId="167" formatCode="&quot; &quot;#,##0&quot; &quot;;&quot;-&quot;#,##0&quot; &quot;;&quot; -&quot;#&quot; &quot;;@&quot; &quot;"/>
    <numFmt numFmtId="168" formatCode="&quot; &quot;#,##0.00&quot; zł &quot;;&quot;-&quot;#,##0.00&quot; zł &quot;;&quot;-&quot;#&quot; zł &quot;;&quot; &quot;@&quot; &quot;"/>
    <numFmt numFmtId="169" formatCode="#,##0.00;[Red]#,##0.00"/>
    <numFmt numFmtId="170" formatCode="#,##0;[Red]#,##0"/>
    <numFmt numFmtId="171" formatCode="&quot; &quot;#,##0.00&quot; &quot;[$zł-415]&quot; &quot;;&quot;-&quot;#,##0.00&quot; &quot;[$zł-415]&quot; &quot;;&quot; -&quot;#&quot; &quot;[$zł-415]&quot; &quot;;@&quot; &quot;"/>
    <numFmt numFmtId="172" formatCode="[$-415]0.00"/>
    <numFmt numFmtId="173" formatCode="[$-415]0"/>
    <numFmt numFmtId="174" formatCode="#,##0;[Red]&quot;-&quot;#,##0"/>
    <numFmt numFmtId="175" formatCode="#,##0.00&quot; &quot;[$zł-415];&quot;-&quot;#,##0.00&quot; &quot;[$zł-415]"/>
    <numFmt numFmtId="176" formatCode="dd&quot;.&quot;mmm"/>
    <numFmt numFmtId="177" formatCode="#,##0.00&quot;   &quot;"/>
    <numFmt numFmtId="178" formatCode="&quot; &quot;#,##0.00&quot; &quot;;&quot;-&quot;#,##0.00&quot; &quot;;&quot; -&quot;#&quot; &quot;;&quot; &quot;@&quot; &quot;"/>
    <numFmt numFmtId="179" formatCode="&quot; &quot;#,##0.00&quot; &quot;;&quot;-&quot;#,##0.00&quot; &quot;;&quot; -&quot;#&quot; &quot;;@&quot; &quot;"/>
    <numFmt numFmtId="180" formatCode="&quot; &quot;#,##0.00&quot; zł &quot;;&quot;-&quot;#,##0.00&quot; zł &quot;;&quot; -&quot;#&quot; zł &quot;;@&quot; &quot;"/>
    <numFmt numFmtId="181" formatCode="#,##0.00&quot; &quot;[$zł-415];[Red]&quot;-&quot;#,##0.00&quot; &quot;[$zł-415]"/>
  </numFmts>
  <fonts count="51">
    <font>
      <sz val="11"/>
      <color rgb="FF000000"/>
      <name val="Arial"/>
      <family val="2"/>
      <charset val="238"/>
    </font>
    <font>
      <sz val="11"/>
      <color rgb="FF000000"/>
      <name val="Arial"/>
      <family val="2"/>
      <charset val="238"/>
    </font>
    <font>
      <sz val="11"/>
      <color rgb="FF9C0006"/>
      <name val="Arial"/>
      <family val="2"/>
      <charset val="238"/>
    </font>
    <font>
      <sz val="11"/>
      <color rgb="FF000000"/>
      <name val="Calibri"/>
      <family val="2"/>
      <charset val="238"/>
    </font>
    <font>
      <b/>
      <i/>
      <sz val="16"/>
      <color rgb="FF000000"/>
      <name val="Arial"/>
      <family val="2"/>
      <charset val="238"/>
    </font>
    <font>
      <sz val="10"/>
      <color rgb="FF000000"/>
      <name val="Arial"/>
      <family val="2"/>
      <charset val="238"/>
    </font>
    <font>
      <b/>
      <i/>
      <u/>
      <sz val="11"/>
      <color rgb="FF000000"/>
      <name val="Arial"/>
      <family val="2"/>
      <charset val="238"/>
    </font>
    <font>
      <b/>
      <sz val="10"/>
      <color rgb="FF000000"/>
      <name val="Tahoma"/>
      <family val="2"/>
      <charset val="238"/>
    </font>
    <font>
      <sz val="10"/>
      <color rgb="FF000000"/>
      <name val="Tahoma"/>
      <family val="2"/>
      <charset val="238"/>
    </font>
    <font>
      <b/>
      <sz val="8"/>
      <color rgb="FF000000"/>
      <name val="Tahoma"/>
      <family val="2"/>
      <charset val="238"/>
    </font>
    <font>
      <sz val="8"/>
      <color rgb="FF000000"/>
      <name val="Tahoma"/>
      <family val="2"/>
      <charset val="238"/>
    </font>
    <font>
      <b/>
      <sz val="7"/>
      <color rgb="FF000000"/>
      <name val="Tahoma"/>
      <family val="2"/>
      <charset val="238"/>
    </font>
    <font>
      <b/>
      <sz val="8"/>
      <color rgb="FF333333"/>
      <name val="Tahoma"/>
      <family val="2"/>
      <charset val="238"/>
    </font>
    <font>
      <sz val="8"/>
      <color rgb="FF333333"/>
      <name val="Tahoma"/>
      <family val="2"/>
      <charset val="238"/>
    </font>
    <font>
      <sz val="8"/>
      <color rgb="FF191919"/>
      <name val="Tahoma"/>
      <family val="2"/>
      <charset val="238"/>
    </font>
    <font>
      <sz val="9"/>
      <color rgb="FF000000"/>
      <name val="Tahoma"/>
      <family val="2"/>
      <charset val="238"/>
    </font>
    <font>
      <b/>
      <sz val="10"/>
      <color rgb="FF000000"/>
      <name val="Arial"/>
      <family val="2"/>
      <charset val="238"/>
    </font>
    <font>
      <b/>
      <i/>
      <sz val="9"/>
      <color rgb="FFFF0000"/>
      <name val="Arial"/>
      <family val="2"/>
      <charset val="238"/>
    </font>
    <font>
      <sz val="10"/>
      <color rgb="FF000000"/>
      <name val="Calibri"/>
      <family val="2"/>
      <charset val="238"/>
    </font>
    <font>
      <sz val="8"/>
      <color rgb="FF000000"/>
      <name val="Thoma "/>
      <charset val="238"/>
    </font>
    <font>
      <sz val="8"/>
      <color rgb="FF1C1C1C"/>
      <name val="Tahoma"/>
      <family val="2"/>
      <charset val="238"/>
    </font>
    <font>
      <sz val="8"/>
      <color rgb="FF00000A"/>
      <name val="Tahoma"/>
      <family val="2"/>
      <charset val="238"/>
    </font>
    <font>
      <sz val="8"/>
      <color rgb="FF000000"/>
      <name val="Arial"/>
      <family val="2"/>
      <charset val="238"/>
    </font>
    <font>
      <sz val="8"/>
      <color rgb="FF000000"/>
      <name val="Calibri"/>
      <family val="2"/>
      <charset val="238"/>
    </font>
    <font>
      <b/>
      <sz val="8"/>
      <color rgb="FF000000"/>
      <name val="Arial"/>
      <family val="2"/>
      <charset val="238"/>
    </font>
    <font>
      <b/>
      <i/>
      <sz val="8"/>
      <color rgb="FFFF0000"/>
      <name val="Arial"/>
      <family val="2"/>
      <charset val="238"/>
    </font>
    <font>
      <b/>
      <sz val="8"/>
      <color rgb="FF000000"/>
      <name val="Thoma"/>
      <charset val="238"/>
    </font>
    <font>
      <b/>
      <sz val="10"/>
      <color rgb="FF000000"/>
      <name val="Calibri"/>
      <family val="2"/>
      <charset val="238"/>
    </font>
    <font>
      <b/>
      <sz val="11"/>
      <color rgb="FF000000"/>
      <name val="Calibri"/>
      <family val="2"/>
      <charset val="238"/>
    </font>
    <font>
      <b/>
      <sz val="8"/>
      <color rgb="FF00000A"/>
      <name val="Tahoma"/>
      <family val="2"/>
      <charset val="238"/>
    </font>
    <font>
      <b/>
      <sz val="8"/>
      <color rgb="FF000000"/>
      <name val="Calibri"/>
      <family val="2"/>
      <charset val="238"/>
    </font>
    <font>
      <sz val="8"/>
      <color rgb="FF4B4B4B"/>
      <name val="Tahoma"/>
      <family val="2"/>
      <charset val="238"/>
    </font>
    <font>
      <sz val="7"/>
      <color rgb="FF000000"/>
      <name val="Tahoma"/>
      <family val="2"/>
      <charset val="238"/>
    </font>
    <font>
      <i/>
      <sz val="8"/>
      <color rgb="FF000000"/>
      <name val="Tahoma"/>
      <family val="2"/>
      <charset val="238"/>
    </font>
    <font>
      <b/>
      <sz val="11"/>
      <color rgb="FF000000"/>
      <name val="Arial"/>
      <family val="2"/>
      <charset val="238"/>
    </font>
    <font>
      <sz val="8"/>
      <color rgb="FF000000"/>
      <name val="Tahoma "/>
      <charset val="238"/>
    </font>
    <font>
      <sz val="8"/>
      <color rgb="FF202324"/>
      <name val="Tahoma"/>
      <family val="2"/>
      <charset val="238"/>
    </font>
    <font>
      <b/>
      <sz val="8"/>
      <color rgb="FF000000"/>
      <name val="Arial CE"/>
      <charset val="238"/>
    </font>
    <font>
      <b/>
      <sz val="7"/>
      <color rgb="FF00000A"/>
      <name val="Tahoma"/>
      <family val="2"/>
      <charset val="238"/>
    </font>
    <font>
      <b/>
      <sz val="9"/>
      <color rgb="FF000000"/>
      <name val="Arial"/>
      <family val="2"/>
      <charset val="238"/>
    </font>
    <font>
      <sz val="9"/>
      <color rgb="FF000000"/>
      <name val="Arial"/>
      <family val="2"/>
      <charset val="238"/>
    </font>
    <font>
      <b/>
      <u/>
      <sz val="10"/>
      <color rgb="FFFF0000"/>
      <name val="Arial"/>
      <family val="2"/>
      <charset val="238"/>
    </font>
    <font>
      <b/>
      <i/>
      <sz val="10"/>
      <color rgb="FF000000"/>
      <name val="Arial"/>
      <family val="2"/>
      <charset val="238"/>
    </font>
    <font>
      <b/>
      <sz val="7"/>
      <color rgb="FF000000"/>
      <name val="Thoma"/>
      <charset val="238"/>
    </font>
    <font>
      <b/>
      <sz val="8"/>
      <color rgb="FF000000"/>
      <name val="Tahoma "/>
      <charset val="238"/>
    </font>
    <font>
      <sz val="6"/>
      <color rgb="FF000000"/>
      <name val="Tahoma"/>
      <family val="2"/>
      <charset val="238"/>
    </font>
    <font>
      <b/>
      <sz val="6"/>
      <color rgb="FF000000"/>
      <name val="Tahoma"/>
      <family val="2"/>
      <charset val="238"/>
    </font>
    <font>
      <b/>
      <sz val="7.5"/>
      <color rgb="FF000000"/>
      <name val="Calibri"/>
      <family val="2"/>
      <charset val="238"/>
    </font>
    <font>
      <b/>
      <sz val="7"/>
      <color rgb="FF000000"/>
      <name val="Calibri"/>
      <family val="2"/>
      <charset val="238"/>
    </font>
    <font>
      <i/>
      <sz val="9"/>
      <color rgb="FF000000"/>
      <name val="Arial"/>
      <family val="2"/>
      <charset val="238"/>
    </font>
    <font>
      <i/>
      <sz val="11"/>
      <color rgb="FF000000"/>
      <name val="Arial"/>
      <family val="2"/>
      <charset val="238"/>
    </font>
  </fonts>
  <fills count="12">
    <fill>
      <patternFill patternType="none"/>
    </fill>
    <fill>
      <patternFill patternType="gray125"/>
    </fill>
    <fill>
      <patternFill patternType="solid">
        <fgColor rgb="FFFFC7CE"/>
        <bgColor rgb="FFFFC7CE"/>
      </patternFill>
    </fill>
    <fill>
      <patternFill patternType="solid">
        <fgColor rgb="FFD9D9D9"/>
        <bgColor rgb="FFD9D9D9"/>
      </patternFill>
    </fill>
    <fill>
      <patternFill patternType="solid">
        <fgColor rgb="FFFFFFFF"/>
        <bgColor rgb="FFFFFFFF"/>
      </patternFill>
    </fill>
    <fill>
      <patternFill patternType="solid">
        <fgColor rgb="FFFFFF00"/>
        <bgColor rgb="FFFFFF00"/>
      </patternFill>
    </fill>
    <fill>
      <patternFill patternType="solid">
        <fgColor rgb="FFBFBFBF"/>
        <bgColor rgb="FFBFBFBF"/>
      </patternFill>
    </fill>
    <fill>
      <patternFill patternType="solid">
        <fgColor theme="0" tint="-0.14999847407452621"/>
        <bgColor indexed="64"/>
      </patternFill>
    </fill>
    <fill>
      <patternFill patternType="solid">
        <fgColor theme="0"/>
        <bgColor indexed="64"/>
      </patternFill>
    </fill>
    <fill>
      <patternFill patternType="solid">
        <fgColor theme="0"/>
        <bgColor rgb="FFBFBFBF"/>
      </patternFill>
    </fill>
    <fill>
      <patternFill patternType="solid">
        <fgColor theme="0" tint="-0.249977111117893"/>
        <bgColor indexed="64"/>
      </patternFill>
    </fill>
    <fill>
      <patternFill patternType="solid">
        <fgColor theme="0" tint="-0.14999847407452621"/>
        <bgColor rgb="FFBFBFBF"/>
      </patternFill>
    </fill>
  </fills>
  <borders count="138">
    <border>
      <left/>
      <right/>
      <top/>
      <bottom/>
      <diagonal/>
    </border>
    <border>
      <left style="thin">
        <color rgb="FF00000A"/>
      </left>
      <right style="thin">
        <color rgb="FF00000A"/>
      </right>
      <top style="thin">
        <color rgb="FF00000A"/>
      </top>
      <bottom/>
      <diagonal/>
    </border>
    <border>
      <left/>
      <right style="thin">
        <color rgb="FF00000A"/>
      </right>
      <top style="thin">
        <color rgb="FF00000A"/>
      </top>
      <bottom/>
      <diagonal/>
    </border>
    <border>
      <left style="thin">
        <color rgb="FF000000"/>
      </left>
      <right style="thin">
        <color rgb="FF000000"/>
      </right>
      <top style="thin">
        <color rgb="FF000000"/>
      </top>
      <bottom style="thin">
        <color rgb="FF000000"/>
      </bottom>
      <diagonal/>
    </border>
    <border>
      <left/>
      <right style="thin">
        <color rgb="FF00000A"/>
      </right>
      <top/>
      <bottom style="thin">
        <color rgb="FF00000A"/>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A"/>
      </top>
      <bottom style="thin">
        <color rgb="FF00000A"/>
      </bottom>
      <diagonal/>
    </border>
    <border>
      <left style="thin">
        <color rgb="FF000000"/>
      </left>
      <right style="thin">
        <color rgb="FF000000"/>
      </right>
      <top style="thin">
        <color rgb="FF00000A"/>
      </top>
      <bottom style="thin">
        <color rgb="FF000000"/>
      </bottom>
      <diagonal/>
    </border>
    <border>
      <left/>
      <right/>
      <top/>
      <bottom style="thin">
        <color rgb="FF00000A"/>
      </bottom>
      <diagonal/>
    </border>
    <border>
      <left style="thin">
        <color rgb="FF00000A"/>
      </left>
      <right style="thin">
        <color rgb="FF00000A"/>
      </right>
      <top style="thin">
        <color rgb="FF00000A"/>
      </top>
      <bottom style="thin">
        <color rgb="FF00000A"/>
      </bottom>
      <diagonal/>
    </border>
    <border>
      <left/>
      <right style="thin">
        <color rgb="FF00000A"/>
      </right>
      <top style="thin">
        <color rgb="FF00000A"/>
      </top>
      <bottom style="thin">
        <color rgb="FF00000A"/>
      </bottom>
      <diagonal/>
    </border>
    <border>
      <left style="thin">
        <color rgb="FF00000A"/>
      </left>
      <right style="thin">
        <color rgb="FF00000A"/>
      </right>
      <top/>
      <bottom style="thin">
        <color rgb="FF00000A"/>
      </bottom>
      <diagonal/>
    </border>
    <border>
      <left style="thin">
        <color rgb="FF00000A"/>
      </left>
      <right style="thin">
        <color rgb="FF000000"/>
      </right>
      <top style="thin">
        <color rgb="FF00000A"/>
      </top>
      <bottom/>
      <diagonal/>
    </border>
    <border>
      <left style="thin">
        <color rgb="FF00000A"/>
      </left>
      <right/>
      <top style="thin">
        <color rgb="FF00000A"/>
      </top>
      <bottom style="thin">
        <color rgb="FF00000A"/>
      </bottom>
      <diagonal/>
    </border>
    <border>
      <left style="thin">
        <color rgb="FF00000A"/>
      </left>
      <right style="thin">
        <color rgb="FF000000"/>
      </right>
      <top style="thin">
        <color rgb="FF00000A"/>
      </top>
      <bottom style="thin">
        <color rgb="FF00000A"/>
      </bottom>
      <diagonal/>
    </border>
    <border>
      <left/>
      <right style="thin">
        <color rgb="FF00000A"/>
      </right>
      <top/>
      <bottom/>
      <diagonal/>
    </border>
    <border>
      <left style="thin">
        <color rgb="FF000000"/>
      </left>
      <right style="thin">
        <color rgb="FF00000A"/>
      </right>
      <top style="thin">
        <color rgb="FF00000A"/>
      </top>
      <bottom style="thin">
        <color rgb="FF00000A"/>
      </bottom>
      <diagonal/>
    </border>
    <border>
      <left style="thin">
        <color rgb="FF00000A"/>
      </left>
      <right style="thin">
        <color rgb="FF000000"/>
      </right>
      <top style="thin">
        <color rgb="FF00000A"/>
      </top>
      <bottom style="thin">
        <color rgb="FF000000"/>
      </bottom>
      <diagonal/>
    </border>
    <border>
      <left style="thin">
        <color rgb="FF00000A"/>
      </left>
      <right style="thin">
        <color rgb="FF00000A"/>
      </right>
      <top style="thin">
        <color rgb="FF00000A"/>
      </top>
      <bottom style="thin">
        <color rgb="FF000000"/>
      </bottom>
      <diagonal/>
    </border>
    <border>
      <left/>
      <right style="thin">
        <color rgb="FF00000A"/>
      </right>
      <top style="thin">
        <color rgb="FF000000"/>
      </top>
      <bottom style="thin">
        <color rgb="FF00000A"/>
      </bottom>
      <diagonal/>
    </border>
    <border>
      <left style="thin">
        <color rgb="FF00000A"/>
      </left>
      <right style="thin">
        <color rgb="FF00000A"/>
      </right>
      <top style="thin">
        <color rgb="FF000000"/>
      </top>
      <bottom style="thin">
        <color rgb="FF00000A"/>
      </bottom>
      <diagonal/>
    </border>
    <border>
      <left style="thin">
        <color rgb="FF00000A"/>
      </left>
      <right style="thin">
        <color rgb="FF00000A"/>
      </right>
      <top/>
      <bottom style="thin">
        <color rgb="FF000000"/>
      </bottom>
      <diagonal/>
    </border>
    <border>
      <left/>
      <right style="thin">
        <color rgb="FF00000A"/>
      </right>
      <top/>
      <bottom style="thin">
        <color rgb="FF000000"/>
      </bottom>
      <diagonal/>
    </border>
    <border>
      <left/>
      <right style="thin">
        <color rgb="FF00000A"/>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top style="thin">
        <color rgb="FF00000A"/>
      </top>
      <bottom style="thin">
        <color rgb="FF00000A"/>
      </bottom>
      <diagonal/>
    </border>
    <border>
      <left style="thin">
        <color rgb="FF00000A"/>
      </left>
      <right style="thin">
        <color rgb="FF00000A"/>
      </right>
      <top style="thin">
        <color rgb="FF000000"/>
      </top>
      <bottom style="thin">
        <color rgb="FF000000"/>
      </bottom>
      <diagonal/>
    </border>
    <border>
      <left style="thin">
        <color rgb="FF00000A"/>
      </left>
      <right style="thin">
        <color rgb="FF000000"/>
      </right>
      <top style="thin">
        <color rgb="FF000000"/>
      </top>
      <bottom style="thin">
        <color rgb="FF000000"/>
      </bottom>
      <diagonal/>
    </border>
    <border>
      <left style="thin">
        <color rgb="FF000000"/>
      </left>
      <right style="thin">
        <color rgb="FF00000A"/>
      </right>
      <top style="thin">
        <color rgb="FF000000"/>
      </top>
      <bottom style="thin">
        <color rgb="FF000000"/>
      </bottom>
      <diagonal/>
    </border>
    <border>
      <left style="thin">
        <color rgb="FF00000A"/>
      </left>
      <right style="thin">
        <color rgb="FF00000A"/>
      </right>
      <top style="thin">
        <color rgb="FF000000"/>
      </top>
      <bottom/>
      <diagonal/>
    </border>
    <border>
      <left/>
      <right style="thin">
        <color rgb="FF00000A"/>
      </right>
      <top style="thin">
        <color rgb="FF00000A"/>
      </top>
      <bottom style="thin">
        <color rgb="FF000000"/>
      </bottom>
      <diagonal/>
    </border>
    <border>
      <left style="thin">
        <color rgb="FF000000"/>
      </left>
      <right/>
      <top style="thin">
        <color rgb="FF000000"/>
      </top>
      <bottom style="thin">
        <color rgb="FF000000"/>
      </bottom>
      <diagonal/>
    </border>
    <border>
      <left style="thin">
        <color rgb="FF00000A"/>
      </left>
      <right style="thin">
        <color rgb="FF000000"/>
      </right>
      <top style="thin">
        <color rgb="FF000000"/>
      </top>
      <bottom style="thin">
        <color rgb="FF00000A"/>
      </bottom>
      <diagonal/>
    </border>
    <border>
      <left style="thin">
        <color rgb="FF00000A"/>
      </left>
      <right/>
      <top/>
      <bottom style="thin">
        <color rgb="FF00000A"/>
      </bottom>
      <diagonal/>
    </border>
    <border>
      <left style="thin">
        <color rgb="FF00000A"/>
      </left>
      <right/>
      <top/>
      <bottom/>
      <diagonal/>
    </border>
    <border>
      <left style="thin">
        <color rgb="FF000000"/>
      </left>
      <right style="thin">
        <color rgb="FF00000A"/>
      </right>
      <top style="thin">
        <color rgb="FF00000A"/>
      </top>
      <bottom style="thin">
        <color rgb="FF000000"/>
      </bottom>
      <diagonal/>
    </border>
    <border>
      <left style="thin">
        <color rgb="FF00000A"/>
      </left>
      <right style="thin">
        <color rgb="FF00000A"/>
      </right>
      <top/>
      <bottom/>
      <diagonal/>
    </border>
    <border>
      <left style="thin">
        <color rgb="FF000000"/>
      </left>
      <right/>
      <top/>
      <bottom/>
      <diagonal/>
    </border>
    <border>
      <left/>
      <right style="thin">
        <color rgb="FF000000"/>
      </right>
      <top style="thin">
        <color rgb="FF00000A"/>
      </top>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1"/>
      </right>
      <top style="thin">
        <color rgb="FF000000"/>
      </top>
      <bottom/>
      <diagonal/>
    </border>
    <border>
      <left/>
      <right style="thin">
        <color rgb="FF000001"/>
      </right>
      <top style="thin">
        <color rgb="FF000000"/>
      </top>
      <bottom/>
      <diagonal/>
    </border>
    <border>
      <left style="thin">
        <color rgb="FF000001"/>
      </left>
      <right style="thin">
        <color rgb="FF000000"/>
      </right>
      <top style="thin">
        <color rgb="FF000000"/>
      </top>
      <bottom/>
      <diagonal/>
    </border>
    <border>
      <left/>
      <right style="thin">
        <color rgb="FF000001"/>
      </right>
      <top style="thin">
        <color rgb="FF000001"/>
      </top>
      <bottom/>
      <diagonal/>
    </border>
    <border>
      <left style="thin">
        <color rgb="FF000001"/>
      </left>
      <right style="thin">
        <color rgb="FF000001"/>
      </right>
      <top style="thin">
        <color rgb="FF000001"/>
      </top>
      <bottom/>
      <diagonal/>
    </border>
    <border>
      <left/>
      <right/>
      <top style="thin">
        <color rgb="FF000000"/>
      </top>
      <bottom/>
      <diagonal/>
    </border>
    <border>
      <left style="thin">
        <color rgb="FF000000"/>
      </left>
      <right/>
      <top/>
      <bottom style="thin">
        <color rgb="FF000000"/>
      </bottom>
      <diagonal/>
    </border>
    <border>
      <left/>
      <right/>
      <top style="thin">
        <color rgb="FF00000A"/>
      </top>
      <bottom/>
      <diagonal/>
    </border>
    <border>
      <left style="thin">
        <color rgb="FF000001"/>
      </left>
      <right style="thin">
        <color rgb="FF000001"/>
      </right>
      <top style="thin">
        <color rgb="FF000001"/>
      </top>
      <bottom style="thin">
        <color rgb="FF000001"/>
      </bottom>
      <diagonal/>
    </border>
    <border>
      <left style="thin">
        <color rgb="FF000001"/>
      </left>
      <right style="thin">
        <color rgb="FF000001"/>
      </right>
      <top style="thin">
        <color rgb="FF000001"/>
      </top>
      <bottom style="thin">
        <color rgb="FF000000"/>
      </bottom>
      <diagonal/>
    </border>
    <border>
      <left/>
      <right/>
      <top/>
      <bottom style="thin">
        <color rgb="FF000000"/>
      </bottom>
      <diagonal/>
    </border>
    <border>
      <left style="medium">
        <color rgb="FF00000A"/>
      </left>
      <right style="thin">
        <color rgb="FF000000"/>
      </right>
      <top/>
      <bottom style="thin">
        <color rgb="FF000000"/>
      </bottom>
      <diagonal/>
    </border>
    <border>
      <left style="thin">
        <color rgb="FF00000A"/>
      </left>
      <right/>
      <top style="thin">
        <color rgb="FF00000A"/>
      </top>
      <bottom/>
      <diagonal/>
    </border>
    <border>
      <left style="medium">
        <color rgb="FF00000A"/>
      </left>
      <right style="thin">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A"/>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A"/>
      </right>
      <top/>
      <bottom style="thin">
        <color indexed="64"/>
      </bottom>
      <diagonal/>
    </border>
    <border>
      <left style="thin">
        <color rgb="FF000000"/>
      </left>
      <right style="thin">
        <color rgb="FF000000"/>
      </right>
      <top style="thin">
        <color indexed="64"/>
      </top>
      <bottom style="thin">
        <color rgb="FF000000"/>
      </bottom>
      <diagonal/>
    </border>
    <border>
      <left/>
      <right style="thin">
        <color rgb="FF00000A"/>
      </right>
      <top style="thin">
        <color indexed="64"/>
      </top>
      <bottom style="thin">
        <color rgb="FF00000A"/>
      </bottom>
      <diagonal/>
    </border>
    <border>
      <left style="thin">
        <color rgb="FF000000"/>
      </left>
      <right/>
      <top style="thin">
        <color rgb="FF000000"/>
      </top>
      <bottom style="thin">
        <color rgb="FF00000A"/>
      </bottom>
      <diagonal/>
    </border>
    <border>
      <left/>
      <right/>
      <top style="thin">
        <color rgb="FF000000"/>
      </top>
      <bottom style="thin">
        <color rgb="FF00000A"/>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A"/>
      </left>
      <right/>
      <top style="thin">
        <color rgb="FF00000A"/>
      </top>
      <bottom style="thin">
        <color rgb="FF000000"/>
      </bottom>
      <diagonal/>
    </border>
    <border>
      <left style="thin">
        <color rgb="FF00000A"/>
      </left>
      <right style="thin">
        <color rgb="FF00000A"/>
      </right>
      <top style="thin">
        <color rgb="FF00000A"/>
      </top>
      <bottom style="thin">
        <color indexed="64"/>
      </bottom>
      <diagonal/>
    </border>
    <border>
      <left style="thin">
        <color rgb="FF00000A"/>
      </left>
      <right style="thin">
        <color indexed="64"/>
      </right>
      <top style="thin">
        <color rgb="FF00000A"/>
      </top>
      <bottom/>
      <diagonal/>
    </border>
    <border>
      <left/>
      <right style="thin">
        <color rgb="FF00000A"/>
      </right>
      <top style="thin">
        <color rgb="FF00000A"/>
      </top>
      <bottom style="thin">
        <color indexed="64"/>
      </bottom>
      <diagonal/>
    </border>
    <border>
      <left style="thin">
        <color rgb="FF00000A"/>
      </left>
      <right style="thin">
        <color rgb="FF00000A"/>
      </right>
      <top style="thin">
        <color indexed="64"/>
      </top>
      <bottom style="thin">
        <color indexed="64"/>
      </bottom>
      <diagonal/>
    </border>
    <border>
      <left/>
      <right/>
      <top/>
      <bottom style="thin">
        <color indexed="64"/>
      </bottom>
      <diagonal/>
    </border>
    <border>
      <left style="thin">
        <color rgb="FF000000"/>
      </left>
      <right/>
      <top style="medium">
        <color rgb="FF000000"/>
      </top>
      <bottom style="thin">
        <color rgb="FF000000"/>
      </bottom>
      <diagonal/>
    </border>
    <border>
      <left style="medium">
        <color rgb="FF000000"/>
      </left>
      <right style="medium">
        <color rgb="FF000000"/>
      </right>
      <top style="medium">
        <color rgb="FF000000"/>
      </top>
      <bottom/>
      <diagonal/>
    </border>
    <border>
      <left style="thin">
        <color indexed="64"/>
      </left>
      <right style="thin">
        <color indexed="64"/>
      </right>
      <top/>
      <bottom/>
      <diagonal/>
    </border>
    <border>
      <left style="thin">
        <color rgb="FF000000"/>
      </left>
      <right style="thin">
        <color rgb="FF00000A"/>
      </right>
      <top style="thin">
        <color indexed="64"/>
      </top>
      <bottom style="thin">
        <color rgb="FF00000A"/>
      </bottom>
      <diagonal/>
    </border>
    <border>
      <left/>
      <right style="thin">
        <color indexed="64"/>
      </right>
      <top style="thin">
        <color indexed="64"/>
      </top>
      <bottom style="thin">
        <color indexed="64"/>
      </bottom>
      <diagonal/>
    </border>
    <border>
      <left style="thin">
        <color rgb="FF00000A"/>
      </left>
      <right style="thin">
        <color rgb="FF00000A"/>
      </right>
      <top/>
      <bottom style="thin">
        <color indexed="64"/>
      </bottom>
      <diagonal/>
    </border>
    <border>
      <left style="thin">
        <color rgb="FF00000A"/>
      </left>
      <right style="thin">
        <color rgb="FF00000A"/>
      </right>
      <top style="thin">
        <color indexed="64"/>
      </top>
      <bottom style="thin">
        <color rgb="FF00000A"/>
      </bottom>
      <diagonal/>
    </border>
    <border>
      <left/>
      <right/>
      <top style="thin">
        <color indexed="64"/>
      </top>
      <bottom style="thin">
        <color rgb="FF00000A"/>
      </bottom>
      <diagonal/>
    </border>
    <border>
      <left style="thin">
        <color rgb="FF00000A"/>
      </left>
      <right style="thin">
        <color rgb="FF00000A"/>
      </right>
      <top style="thin">
        <color indexed="64"/>
      </top>
      <bottom style="thin">
        <color rgb="FF000000"/>
      </bottom>
      <diagonal/>
    </border>
    <border>
      <left style="thin">
        <color indexed="64"/>
      </left>
      <right style="thin">
        <color rgb="FF00000A"/>
      </right>
      <top style="thin">
        <color rgb="FF00000A"/>
      </top>
      <bottom style="thin">
        <color rgb="FF000000"/>
      </bottom>
      <diagonal/>
    </border>
    <border>
      <left style="thin">
        <color rgb="FF000000"/>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bottom style="medium">
        <color rgb="FF000000"/>
      </bottom>
      <diagonal/>
    </border>
    <border>
      <left style="thin">
        <color rgb="FF000000"/>
      </left>
      <right style="thin">
        <color indexed="64"/>
      </right>
      <top style="thin">
        <color rgb="FF000000"/>
      </top>
      <bottom style="thin">
        <color rgb="FF000000"/>
      </bottom>
      <diagonal/>
    </border>
    <border>
      <left style="thin">
        <color rgb="FF00000A"/>
      </left>
      <right style="thin">
        <color indexed="64"/>
      </right>
      <top style="thin">
        <color rgb="FF00000A"/>
      </top>
      <bottom style="thin">
        <color rgb="FF00000A"/>
      </bottom>
      <diagonal/>
    </border>
    <border>
      <left/>
      <right style="thin">
        <color indexed="64"/>
      </right>
      <top style="thin">
        <color rgb="FF000001"/>
      </top>
      <bottom/>
      <diagonal/>
    </border>
    <border>
      <left/>
      <right style="thin">
        <color indexed="64"/>
      </right>
      <top/>
      <bottom style="thin">
        <color rgb="FF00000A"/>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right style="thin">
        <color indexed="64"/>
      </right>
      <top style="thin">
        <color indexed="64"/>
      </top>
      <bottom style="thin">
        <color rgb="FF00000A"/>
      </bottom>
      <diagonal/>
    </border>
    <border>
      <left style="thin">
        <color rgb="FF00000A"/>
      </left>
      <right style="thin">
        <color indexed="64"/>
      </right>
      <top style="thin">
        <color rgb="FF00000A"/>
      </top>
      <bottom style="thin">
        <color indexed="64"/>
      </bottom>
      <diagonal/>
    </border>
    <border>
      <left style="thin">
        <color rgb="FF00000A"/>
      </left>
      <right style="thin">
        <color indexed="64"/>
      </right>
      <top style="thin">
        <color indexed="64"/>
      </top>
      <bottom style="thin">
        <color rgb="FF00000A"/>
      </bottom>
      <diagonal/>
    </border>
    <border>
      <left style="thin">
        <color rgb="FF000001"/>
      </left>
      <right style="thin">
        <color indexed="64"/>
      </right>
      <top style="thin">
        <color rgb="FF000001"/>
      </top>
      <bottom/>
      <diagonal/>
    </border>
    <border>
      <left style="thin">
        <color rgb="FF000000"/>
      </left>
      <right style="thin">
        <color indexed="64"/>
      </right>
      <top style="thin">
        <color rgb="FF000000"/>
      </top>
      <bottom/>
      <diagonal/>
    </border>
    <border>
      <left style="thin">
        <color rgb="FF00000A"/>
      </left>
      <right style="thin">
        <color indexed="64"/>
      </right>
      <top/>
      <bottom style="thin">
        <color rgb="FF00000A"/>
      </bottom>
      <diagonal/>
    </border>
    <border>
      <left style="thin">
        <color rgb="FF000001"/>
      </left>
      <right style="thin">
        <color indexed="64"/>
      </right>
      <top style="thin">
        <color rgb="FF000001"/>
      </top>
      <bottom style="thin">
        <color rgb="FF000000"/>
      </bottom>
      <diagonal/>
    </border>
    <border>
      <left style="thin">
        <color rgb="FF00000A"/>
      </left>
      <right style="thin">
        <color indexed="64"/>
      </right>
      <top style="thin">
        <color rgb="FF00000A"/>
      </top>
      <bottom style="thin">
        <color rgb="FF000000"/>
      </bottom>
      <diagonal/>
    </border>
    <border>
      <left style="thin">
        <color rgb="FF00000A"/>
      </left>
      <right style="thin">
        <color indexed="64"/>
      </right>
      <top/>
      <bottom/>
      <diagonal/>
    </border>
    <border>
      <left style="thin">
        <color rgb="FF00000A"/>
      </left>
      <right style="thin">
        <color indexed="64"/>
      </right>
      <top style="thin">
        <color rgb="FF000000"/>
      </top>
      <bottom/>
      <diagonal/>
    </border>
    <border>
      <left style="thin">
        <color rgb="FF00000A"/>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A"/>
      </top>
      <bottom style="thin">
        <color rgb="FF00000A"/>
      </bottom>
      <diagonal/>
    </border>
    <border>
      <left style="thin">
        <color rgb="FF000000"/>
      </left>
      <right style="thin">
        <color indexed="64"/>
      </right>
      <top/>
      <bottom style="thin">
        <color rgb="FF000000"/>
      </bottom>
      <diagonal/>
    </border>
    <border>
      <left style="medium">
        <color rgb="FF000000"/>
      </left>
      <right style="thin">
        <color indexed="64"/>
      </right>
      <top style="thin">
        <color rgb="FF000000"/>
      </top>
      <bottom style="medium">
        <color rgb="FF000000"/>
      </bottom>
      <diagonal/>
    </border>
    <border>
      <left/>
      <right/>
      <top style="thin">
        <color rgb="FF00000A"/>
      </top>
      <bottom style="thin">
        <color indexed="64"/>
      </bottom>
      <diagonal/>
    </border>
    <border>
      <left/>
      <right style="thin">
        <color indexed="64"/>
      </right>
      <top style="thin">
        <color indexed="64"/>
      </top>
      <bottom/>
      <diagonal/>
    </border>
    <border>
      <left style="thin">
        <color rgb="FF000000"/>
      </left>
      <right/>
      <top style="thin">
        <color indexed="64"/>
      </top>
      <bottom style="thin">
        <color rgb="FF00000A"/>
      </bottom>
      <diagonal/>
    </border>
    <border>
      <left style="thin">
        <color rgb="FF000000"/>
      </left>
      <right/>
      <top style="thin">
        <color rgb="FF00000A"/>
      </top>
      <bottom style="thin">
        <color rgb="FF000000"/>
      </bottom>
      <diagonal/>
    </border>
    <border>
      <left style="thin">
        <color rgb="FF00000A"/>
      </left>
      <right style="thin">
        <color indexed="64"/>
      </right>
      <top/>
      <bottom style="thin">
        <color indexed="64"/>
      </bottom>
      <diagonal/>
    </border>
    <border>
      <left style="thin">
        <color indexed="64"/>
      </left>
      <right style="thin">
        <color rgb="FF00000A"/>
      </right>
      <top style="thin">
        <color rgb="FF00000A"/>
      </top>
      <bottom style="thin">
        <color indexed="64"/>
      </bottom>
      <diagonal/>
    </border>
    <border>
      <left style="thin">
        <color indexed="64"/>
      </left>
      <right/>
      <top/>
      <bottom/>
      <diagonal/>
    </border>
    <border>
      <left style="medium">
        <color rgb="FF000000"/>
      </left>
      <right style="thin">
        <color indexed="64"/>
      </right>
      <top style="thin">
        <color rgb="FF000000"/>
      </top>
      <bottom/>
      <diagonal/>
    </border>
    <border>
      <left style="thin">
        <color rgb="FF00000A"/>
      </left>
      <right/>
      <top style="thin">
        <color rgb="FF000000"/>
      </top>
      <bottom style="thin">
        <color rgb="FF000000"/>
      </bottom>
      <diagonal/>
    </border>
    <border>
      <left style="medium">
        <color rgb="FF00000A"/>
      </left>
      <right style="thin">
        <color rgb="FF000000"/>
      </right>
      <top/>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s>
  <cellStyleXfs count="60">
    <xf numFmtId="0" fontId="0" fillId="0" borderId="0"/>
    <xf numFmtId="178"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179" fontId="3" fillId="0" borderId="0" applyBorder="0" applyProtection="0"/>
    <xf numFmtId="180" fontId="3" fillId="0" borderId="0" applyBorder="0" applyProtection="0"/>
    <xf numFmtId="164" fontId="3" fillId="0" borderId="0" applyBorder="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0" applyNumberFormat="0" applyBorder="0" applyProtection="0"/>
    <xf numFmtId="181" fontId="6" fillId="0" borderId="0" applyBorder="0" applyProtection="0"/>
  </cellStyleXfs>
  <cellXfs count="1040">
    <xf numFmtId="0" fontId="0" fillId="0" borderId="0" xfId="0"/>
    <xf numFmtId="164" fontId="8" fillId="0" borderId="0" xfId="54" applyFont="1"/>
    <xf numFmtId="164" fontId="8" fillId="0" borderId="0" xfId="54" applyFont="1" applyAlignment="1">
      <alignment horizontal="center"/>
    </xf>
    <xf numFmtId="165" fontId="8" fillId="0" borderId="0" xfId="54" applyNumberFormat="1" applyFont="1"/>
    <xf numFmtId="164" fontId="3" fillId="0" borderId="0" xfId="54"/>
    <xf numFmtId="164" fontId="9" fillId="4" borderId="3" xfId="54" applyFont="1" applyFill="1" applyBorder="1" applyAlignment="1">
      <alignment horizontal="center" vertical="center" wrapText="1"/>
    </xf>
    <xf numFmtId="164" fontId="10" fillId="4" borderId="3" xfId="54" applyFont="1" applyFill="1" applyBorder="1" applyAlignment="1">
      <alignment vertical="center" wrapText="1"/>
    </xf>
    <xf numFmtId="164" fontId="10" fillId="4" borderId="3" xfId="54" applyFont="1" applyFill="1" applyBorder="1" applyAlignment="1">
      <alignment horizontal="center" vertical="center" wrapText="1"/>
    </xf>
    <xf numFmtId="166" fontId="10" fillId="4" borderId="3" xfId="54" applyNumberFormat="1" applyFont="1" applyFill="1" applyBorder="1" applyAlignment="1">
      <alignment horizontal="center" vertical="center" wrapText="1"/>
    </xf>
    <xf numFmtId="165" fontId="10" fillId="4" borderId="4" xfId="54" applyNumberFormat="1" applyFont="1" applyFill="1" applyBorder="1" applyAlignment="1">
      <alignment horizontal="center" vertical="center" wrapText="1"/>
    </xf>
    <xf numFmtId="9" fontId="10" fillId="4" borderId="3" xfId="3" applyFont="1" applyFill="1" applyBorder="1" applyAlignment="1">
      <alignment horizontal="center" vertical="center" wrapText="1"/>
    </xf>
    <xf numFmtId="165" fontId="10" fillId="4" borderId="3" xfId="54" applyNumberFormat="1" applyFont="1" applyFill="1" applyBorder="1" applyAlignment="1">
      <alignment horizontal="center" vertical="center" wrapText="1"/>
    </xf>
    <xf numFmtId="164" fontId="3" fillId="4" borderId="0" xfId="54" applyFill="1"/>
    <xf numFmtId="0" fontId="0" fillId="4" borderId="0" xfId="0" applyFill="1"/>
    <xf numFmtId="164" fontId="9" fillId="4" borderId="5" xfId="54" applyFont="1" applyFill="1" applyBorder="1" applyAlignment="1">
      <alignment horizontal="center" vertical="center" wrapText="1"/>
    </xf>
    <xf numFmtId="164" fontId="10" fillId="4" borderId="6" xfId="54" applyFont="1" applyFill="1" applyBorder="1" applyAlignment="1">
      <alignment vertical="center" wrapText="1"/>
    </xf>
    <xf numFmtId="167" fontId="10" fillId="4" borderId="3" xfId="52" applyNumberFormat="1" applyFont="1" applyFill="1" applyBorder="1" applyAlignment="1">
      <alignment horizontal="center" vertical="center" wrapText="1"/>
    </xf>
    <xf numFmtId="164" fontId="9" fillId="4" borderId="7" xfId="54" applyFont="1" applyFill="1" applyBorder="1" applyAlignment="1">
      <alignment horizontal="center" vertical="center" wrapText="1"/>
    </xf>
    <xf numFmtId="164" fontId="12" fillId="4" borderId="3" xfId="54" applyFont="1" applyFill="1" applyBorder="1" applyAlignment="1">
      <alignment horizontal="center" vertical="center" wrapText="1"/>
    </xf>
    <xf numFmtId="164" fontId="13" fillId="4" borderId="3" xfId="54" applyFont="1" applyFill="1" applyBorder="1" applyAlignment="1">
      <alignment vertical="center" wrapText="1"/>
    </xf>
    <xf numFmtId="164" fontId="9" fillId="0" borderId="3" xfId="54" applyFont="1" applyBorder="1" applyAlignment="1">
      <alignment horizontal="center" vertical="center" wrapText="1"/>
    </xf>
    <xf numFmtId="164" fontId="10" fillId="0" borderId="3" xfId="54" applyFont="1" applyBorder="1" applyAlignment="1">
      <alignment vertical="center" wrapText="1"/>
    </xf>
    <xf numFmtId="164" fontId="10" fillId="0" borderId="3" xfId="54" applyFont="1" applyBorder="1" applyAlignment="1">
      <alignment horizontal="center" vertical="center" wrapText="1"/>
    </xf>
    <xf numFmtId="0" fontId="0" fillId="0" borderId="3" xfId="0" applyBorder="1"/>
    <xf numFmtId="164" fontId="9" fillId="0" borderId="3" xfId="54" applyFont="1" applyBorder="1" applyAlignment="1">
      <alignment horizontal="center" vertical="center"/>
    </xf>
    <xf numFmtId="164" fontId="10" fillId="0" borderId="3" xfId="54" applyFont="1" applyBorder="1" applyAlignment="1">
      <alignment wrapText="1"/>
    </xf>
    <xf numFmtId="164" fontId="10" fillId="0" borderId="3" xfId="54" applyFont="1" applyBorder="1" applyAlignment="1">
      <alignment horizontal="center" vertical="center"/>
    </xf>
    <xf numFmtId="165" fontId="10" fillId="0" borderId="3" xfId="54" applyNumberFormat="1" applyFont="1" applyBorder="1" applyAlignment="1">
      <alignment horizontal="center" vertical="center"/>
    </xf>
    <xf numFmtId="164" fontId="9" fillId="4" borderId="3" xfId="54" applyFont="1" applyFill="1" applyBorder="1" applyAlignment="1">
      <alignment horizontal="center" vertical="center"/>
    </xf>
    <xf numFmtId="164" fontId="10" fillId="4" borderId="3" xfId="54" applyFont="1" applyFill="1" applyBorder="1" applyAlignment="1">
      <alignment horizontal="center" vertical="center"/>
    </xf>
    <xf numFmtId="165" fontId="10" fillId="4" borderId="3" xfId="54" applyNumberFormat="1" applyFont="1" applyFill="1" applyBorder="1" applyAlignment="1">
      <alignment horizontal="center" vertical="center"/>
    </xf>
    <xf numFmtId="0" fontId="14" fillId="0" borderId="3" xfId="0" applyFont="1" applyBorder="1" applyAlignment="1">
      <alignment vertical="center" wrapText="1"/>
    </xf>
    <xf numFmtId="164" fontId="15" fillId="0" borderId="0" xfId="54" applyFont="1" applyAlignment="1">
      <alignment horizontal="center" vertical="center"/>
    </xf>
    <xf numFmtId="164" fontId="10" fillId="0" borderId="0" xfId="54" applyFont="1"/>
    <xf numFmtId="164" fontId="10" fillId="0" borderId="0" xfId="54" applyFont="1" applyAlignment="1">
      <alignment horizontal="center"/>
    </xf>
    <xf numFmtId="165" fontId="9" fillId="3" borderId="3" xfId="54" applyNumberFormat="1" applyFont="1" applyFill="1" applyBorder="1"/>
    <xf numFmtId="164" fontId="8" fillId="0" borderId="0" xfId="54" applyFont="1" applyAlignment="1">
      <alignment horizontal="center" vertical="center"/>
    </xf>
    <xf numFmtId="0" fontId="17" fillId="0" borderId="0" xfId="0" applyFont="1" applyAlignment="1">
      <alignment horizontal="center"/>
    </xf>
    <xf numFmtId="165" fontId="5" fillId="0" borderId="0" xfId="0" applyNumberFormat="1" applyFont="1" applyAlignment="1">
      <alignment horizontal="center"/>
    </xf>
    <xf numFmtId="164" fontId="3" fillId="0" borderId="0" xfId="54" applyAlignment="1">
      <alignment horizontal="center" vertical="center"/>
    </xf>
    <xf numFmtId="164" fontId="3" fillId="0" borderId="0" xfId="54" applyAlignment="1">
      <alignment horizontal="center"/>
    </xf>
    <xf numFmtId="165" fontId="3" fillId="0" borderId="0" xfId="54" applyNumberFormat="1"/>
    <xf numFmtId="164" fontId="18" fillId="0" borderId="0" xfId="54" applyFont="1" applyAlignment="1">
      <alignment horizontal="center" vertical="top"/>
    </xf>
    <xf numFmtId="165" fontId="18" fillId="0" borderId="0" xfId="54" applyNumberFormat="1" applyFont="1" applyAlignment="1">
      <alignment horizontal="center" vertical="top"/>
    </xf>
    <xf numFmtId="165" fontId="18" fillId="0" borderId="0" xfId="54" applyNumberFormat="1" applyFont="1" applyAlignment="1">
      <alignment vertical="top"/>
    </xf>
    <xf numFmtId="9" fontId="18" fillId="0" borderId="0" xfId="3" applyFont="1" applyFill="1" applyAlignment="1">
      <alignment vertical="top"/>
    </xf>
    <xf numFmtId="164" fontId="18" fillId="0" borderId="0" xfId="54" applyFont="1"/>
    <xf numFmtId="164" fontId="9" fillId="3" borderId="11" xfId="54" applyFont="1" applyFill="1" applyBorder="1" applyAlignment="1">
      <alignment horizontal="center" vertical="center" wrapText="1"/>
    </xf>
    <xf numFmtId="164" fontId="9" fillId="3" borderId="12" xfId="54" applyFont="1" applyFill="1" applyBorder="1" applyAlignment="1">
      <alignment horizontal="center" vertical="center" wrapText="1"/>
    </xf>
    <xf numFmtId="164" fontId="10" fillId="4" borderId="13" xfId="54" applyFont="1" applyFill="1" applyBorder="1" applyAlignment="1">
      <alignment horizontal="center" vertical="center" wrapText="1"/>
    </xf>
    <xf numFmtId="164" fontId="10" fillId="4" borderId="4" xfId="54" applyFont="1" applyFill="1" applyBorder="1" applyAlignment="1">
      <alignment vertical="center" wrapText="1"/>
    </xf>
    <xf numFmtId="164" fontId="10" fillId="4" borderId="4" xfId="54" applyFont="1" applyFill="1" applyBorder="1" applyAlignment="1">
      <alignment horizontal="center" vertical="center" wrapText="1"/>
    </xf>
    <xf numFmtId="9" fontId="10" fillId="4" borderId="4" xfId="3" applyFont="1" applyFill="1" applyBorder="1" applyAlignment="1">
      <alignment horizontal="center" vertical="center" wrapText="1"/>
    </xf>
    <xf numFmtId="164" fontId="19" fillId="4" borderId="14" xfId="54" applyFont="1" applyFill="1" applyBorder="1" applyAlignment="1">
      <alignment wrapText="1"/>
    </xf>
    <xf numFmtId="164" fontId="13" fillId="4" borderId="4" xfId="54" applyFont="1" applyFill="1" applyBorder="1" applyAlignment="1">
      <alignment horizontal="center" vertical="center" wrapText="1"/>
    </xf>
    <xf numFmtId="165" fontId="13" fillId="4" borderId="4" xfId="54" applyNumberFormat="1" applyFont="1" applyFill="1" applyBorder="1" applyAlignment="1">
      <alignment horizontal="center" vertical="center" wrapText="1"/>
    </xf>
    <xf numFmtId="164" fontId="3" fillId="4" borderId="0" xfId="54" applyFill="1" applyAlignment="1">
      <alignment wrapText="1"/>
    </xf>
    <xf numFmtId="0" fontId="0" fillId="4" borderId="0" xfId="0" applyFill="1" applyAlignment="1">
      <alignment wrapText="1"/>
    </xf>
    <xf numFmtId="164" fontId="10" fillId="4" borderId="15" xfId="54" applyFont="1" applyFill="1" applyBorder="1" applyAlignment="1">
      <alignment horizontal="center" vertical="center" wrapText="1"/>
    </xf>
    <xf numFmtId="164" fontId="10" fillId="4" borderId="12" xfId="54" applyFont="1" applyFill="1" applyBorder="1" applyAlignment="1">
      <alignment horizontal="center" vertical="center" wrapText="1"/>
    </xf>
    <xf numFmtId="164" fontId="10" fillId="4" borderId="11" xfId="54" applyFont="1" applyFill="1" applyBorder="1" applyAlignment="1">
      <alignment horizontal="center" vertical="center" wrapText="1"/>
    </xf>
    <xf numFmtId="0" fontId="0" fillId="4" borderId="11" xfId="0" applyFill="1" applyBorder="1" applyAlignment="1">
      <alignment horizontal="center" vertical="center"/>
    </xf>
    <xf numFmtId="164" fontId="13" fillId="4" borderId="13" xfId="54" applyFont="1" applyFill="1" applyBorder="1" applyAlignment="1">
      <alignment horizontal="center" vertical="center" wrapText="1"/>
    </xf>
    <xf numFmtId="164" fontId="13" fillId="4" borderId="4" xfId="54" applyFont="1" applyFill="1" applyBorder="1" applyAlignment="1">
      <alignment vertical="center" wrapText="1"/>
    </xf>
    <xf numFmtId="164" fontId="20" fillId="4" borderId="4" xfId="54" applyFont="1" applyFill="1" applyBorder="1" applyAlignment="1">
      <alignment vertical="center" wrapText="1"/>
    </xf>
    <xf numFmtId="164" fontId="20" fillId="4" borderId="4" xfId="54" applyFont="1" applyFill="1" applyBorder="1" applyAlignment="1">
      <alignment horizontal="center" vertical="center" wrapText="1"/>
    </xf>
    <xf numFmtId="164" fontId="20" fillId="4" borderId="17" xfId="54" applyFont="1" applyFill="1" applyBorder="1" applyAlignment="1">
      <alignment horizontal="center" vertical="center" wrapText="1"/>
    </xf>
    <xf numFmtId="164" fontId="10" fillId="4" borderId="20" xfId="54" applyFont="1" applyFill="1" applyBorder="1" applyAlignment="1">
      <alignment horizontal="center" vertical="center" wrapText="1"/>
    </xf>
    <xf numFmtId="164" fontId="10" fillId="4" borderId="22" xfId="54" applyFont="1" applyFill="1" applyBorder="1" applyAlignment="1">
      <alignment horizontal="center" vertical="center" wrapText="1"/>
    </xf>
    <xf numFmtId="164" fontId="20" fillId="4" borderId="21" xfId="54" applyFont="1" applyFill="1" applyBorder="1" applyAlignment="1">
      <alignment vertical="center" wrapText="1"/>
    </xf>
    <xf numFmtId="164" fontId="20" fillId="4" borderId="21" xfId="54" applyFont="1" applyFill="1" applyBorder="1" applyAlignment="1">
      <alignment horizontal="center" vertical="center" wrapText="1"/>
    </xf>
    <xf numFmtId="165" fontId="10" fillId="4" borderId="22" xfId="54" applyNumberFormat="1" applyFont="1" applyFill="1" applyBorder="1" applyAlignment="1">
      <alignment horizontal="center" vertical="center" wrapText="1"/>
    </xf>
    <xf numFmtId="164" fontId="10" fillId="4" borderId="23" xfId="54" applyFont="1" applyFill="1" applyBorder="1" applyAlignment="1">
      <alignment vertical="center" wrapText="1"/>
    </xf>
    <xf numFmtId="164" fontId="10" fillId="4" borderId="24" xfId="54" applyFont="1" applyFill="1" applyBorder="1" applyAlignment="1">
      <alignment horizontal="center" vertical="center" wrapText="1"/>
    </xf>
    <xf numFmtId="165" fontId="10" fillId="4" borderId="24" xfId="54" applyNumberFormat="1" applyFont="1" applyFill="1" applyBorder="1" applyAlignment="1">
      <alignment horizontal="center" vertical="center" wrapText="1"/>
    </xf>
    <xf numFmtId="165" fontId="10" fillId="4" borderId="25" xfId="54" applyNumberFormat="1" applyFont="1" applyFill="1" applyBorder="1" applyAlignment="1">
      <alignment horizontal="center" vertical="center" wrapText="1"/>
    </xf>
    <xf numFmtId="164" fontId="10" fillId="4" borderId="7" xfId="54" applyFont="1" applyFill="1" applyBorder="1" applyAlignment="1">
      <alignment horizontal="center" vertical="center" wrapText="1"/>
    </xf>
    <xf numFmtId="164" fontId="9" fillId="4" borderId="10" xfId="54" applyFont="1" applyFill="1" applyBorder="1" applyAlignment="1">
      <alignment vertical="center" wrapText="1"/>
    </xf>
    <xf numFmtId="164" fontId="10" fillId="4" borderId="26" xfId="54" applyFont="1" applyFill="1" applyBorder="1" applyAlignment="1">
      <alignment horizontal="center" vertical="center" wrapText="1"/>
    </xf>
    <xf numFmtId="165" fontId="10" fillId="4" borderId="26" xfId="54" applyNumberFormat="1" applyFont="1" applyFill="1" applyBorder="1" applyAlignment="1">
      <alignment horizontal="center" vertical="center" wrapText="1"/>
    </xf>
    <xf numFmtId="164" fontId="10" fillId="4" borderId="17" xfId="54" applyFont="1" applyFill="1" applyBorder="1" applyAlignment="1">
      <alignment vertical="center" wrapText="1"/>
    </xf>
    <xf numFmtId="164" fontId="10" fillId="4" borderId="17" xfId="54" applyFont="1" applyFill="1" applyBorder="1" applyAlignment="1">
      <alignment horizontal="center" vertical="center" wrapText="1"/>
    </xf>
    <xf numFmtId="165" fontId="10" fillId="4" borderId="17" xfId="54" applyNumberFormat="1" applyFont="1" applyFill="1" applyBorder="1" applyAlignment="1">
      <alignment horizontal="center" vertical="center" wrapText="1"/>
    </xf>
    <xf numFmtId="164" fontId="10" fillId="4" borderId="32" xfId="54" applyFont="1" applyFill="1" applyBorder="1" applyAlignment="1">
      <alignment horizontal="center" vertical="center" wrapText="1"/>
    </xf>
    <xf numFmtId="165" fontId="10" fillId="4" borderId="32" xfId="54" applyNumberFormat="1" applyFont="1" applyFill="1" applyBorder="1" applyAlignment="1">
      <alignment horizontal="center" vertical="center" wrapText="1"/>
    </xf>
    <xf numFmtId="164" fontId="10" fillId="4" borderId="5" xfId="54" applyFont="1" applyFill="1" applyBorder="1" applyAlignment="1">
      <alignment horizontal="center" vertical="center" wrapText="1"/>
    </xf>
    <xf numFmtId="164" fontId="10" fillId="4" borderId="29" xfId="54" applyFont="1" applyFill="1" applyBorder="1" applyAlignment="1">
      <alignment horizontal="center" vertical="center" wrapText="1"/>
    </xf>
    <xf numFmtId="164" fontId="10" fillId="4" borderId="25" xfId="54" applyFont="1" applyFill="1" applyBorder="1" applyAlignment="1">
      <alignment horizontal="center" vertical="center" wrapText="1"/>
    </xf>
    <xf numFmtId="164" fontId="10" fillId="4" borderId="33" xfId="54" applyFont="1" applyFill="1" applyBorder="1" applyAlignment="1">
      <alignment horizontal="center" vertical="center" wrapText="1"/>
    </xf>
    <xf numFmtId="165" fontId="10" fillId="4" borderId="33" xfId="54" applyNumberFormat="1" applyFont="1" applyFill="1" applyBorder="1" applyAlignment="1">
      <alignment horizontal="center" vertical="center" wrapText="1"/>
    </xf>
    <xf numFmtId="164" fontId="21" fillId="4" borderId="4" xfId="54" applyFont="1" applyFill="1" applyBorder="1" applyAlignment="1">
      <alignment vertical="center" wrapText="1"/>
    </xf>
    <xf numFmtId="164" fontId="21" fillId="4" borderId="4" xfId="54" applyFont="1" applyFill="1" applyBorder="1" applyAlignment="1">
      <alignment horizontal="center" vertical="center" wrapText="1"/>
    </xf>
    <xf numFmtId="165" fontId="21" fillId="4" borderId="4" xfId="54" applyNumberFormat="1" applyFont="1" applyFill="1" applyBorder="1" applyAlignment="1">
      <alignment horizontal="center" vertical="center" wrapText="1"/>
    </xf>
    <xf numFmtId="164" fontId="20" fillId="4" borderId="4" xfId="54" applyFont="1" applyFill="1" applyBorder="1" applyAlignment="1">
      <alignment horizontal="justify" vertical="center" wrapText="1"/>
    </xf>
    <xf numFmtId="165" fontId="20" fillId="4" borderId="4" xfId="54" applyNumberFormat="1" applyFont="1" applyFill="1" applyBorder="1" applyAlignment="1">
      <alignment horizontal="center" vertical="center" wrapText="1"/>
    </xf>
    <xf numFmtId="164" fontId="10" fillId="4" borderId="34" xfId="54" applyFont="1" applyFill="1" applyBorder="1" applyAlignment="1">
      <alignment vertical="center" wrapText="1"/>
    </xf>
    <xf numFmtId="164" fontId="20" fillId="4" borderId="3" xfId="54" applyFont="1" applyFill="1" applyBorder="1" applyAlignment="1">
      <alignment horizontal="center" vertical="center" wrapText="1"/>
    </xf>
    <xf numFmtId="165" fontId="20" fillId="4" borderId="3" xfId="54" applyNumberFormat="1" applyFont="1" applyFill="1" applyBorder="1" applyAlignment="1">
      <alignment horizontal="center" vertical="center" wrapText="1"/>
    </xf>
    <xf numFmtId="164" fontId="21" fillId="4" borderId="0" xfId="54" applyFont="1" applyFill="1" applyAlignment="1">
      <alignment horizontal="left" vertical="center" wrapText="1"/>
    </xf>
    <xf numFmtId="165" fontId="13" fillId="4" borderId="3" xfId="54" applyNumberFormat="1" applyFont="1" applyFill="1" applyBorder="1" applyAlignment="1">
      <alignment horizontal="center" vertical="center" wrapText="1"/>
    </xf>
    <xf numFmtId="0" fontId="22" fillId="4" borderId="3" xfId="0" applyFont="1" applyFill="1" applyBorder="1" applyAlignment="1">
      <alignment horizontal="center" vertical="center"/>
    </xf>
    <xf numFmtId="165" fontId="22" fillId="4" borderId="3" xfId="0" applyNumberFormat="1" applyFont="1" applyFill="1" applyBorder="1" applyAlignment="1">
      <alignment horizontal="center" vertical="center"/>
    </xf>
    <xf numFmtId="164" fontId="10" fillId="4" borderId="5" xfId="54" applyFont="1" applyFill="1" applyBorder="1" applyAlignment="1">
      <alignment vertical="center" wrapText="1"/>
    </xf>
    <xf numFmtId="0" fontId="22" fillId="4" borderId="5" xfId="0" applyFont="1" applyFill="1" applyBorder="1" applyAlignment="1">
      <alignment horizontal="center" vertical="center"/>
    </xf>
    <xf numFmtId="164" fontId="10" fillId="4" borderId="7" xfId="54" applyFont="1" applyFill="1" applyBorder="1" applyAlignment="1">
      <alignment vertical="center" wrapText="1"/>
    </xf>
    <xf numFmtId="0" fontId="22" fillId="4" borderId="4" xfId="0" applyFont="1" applyFill="1" applyBorder="1" applyAlignment="1">
      <alignment horizontal="center" vertical="center"/>
    </xf>
    <xf numFmtId="165" fontId="22" fillId="4" borderId="4" xfId="0" applyNumberFormat="1" applyFont="1" applyFill="1" applyBorder="1" applyAlignment="1">
      <alignment horizontal="center" vertical="center"/>
    </xf>
    <xf numFmtId="164" fontId="10" fillId="4" borderId="36" xfId="54" applyFont="1" applyFill="1" applyBorder="1" applyAlignment="1">
      <alignment horizontal="center" vertical="center" wrapText="1"/>
    </xf>
    <xf numFmtId="164" fontId="10" fillId="4" borderId="37" xfId="54" applyFont="1" applyFill="1" applyBorder="1" applyAlignment="1">
      <alignment horizontal="center" vertical="center" wrapText="1"/>
    </xf>
    <xf numFmtId="164" fontId="10" fillId="4" borderId="38" xfId="54" applyFont="1" applyFill="1" applyBorder="1" applyAlignment="1">
      <alignment horizontal="center" vertical="center" wrapText="1"/>
    </xf>
    <xf numFmtId="164" fontId="10" fillId="4" borderId="39" xfId="54" applyFont="1" applyFill="1" applyBorder="1" applyAlignment="1">
      <alignment horizontal="center" vertical="center" wrapText="1"/>
    </xf>
    <xf numFmtId="164" fontId="10" fillId="4" borderId="0" xfId="54" applyFont="1" applyFill="1" applyAlignment="1">
      <alignment horizontal="center" vertical="center" wrapText="1"/>
    </xf>
    <xf numFmtId="165" fontId="10" fillId="0" borderId="3" xfId="0" applyNumberFormat="1" applyFont="1" applyBorder="1" applyAlignment="1">
      <alignment horizontal="center" vertical="center"/>
    </xf>
    <xf numFmtId="164" fontId="10" fillId="4" borderId="5" xfId="54" applyFont="1" applyFill="1" applyBorder="1" applyAlignment="1">
      <alignment vertical="top" wrapText="1"/>
    </xf>
    <xf numFmtId="165" fontId="10" fillId="4" borderId="7" xfId="54" applyNumberFormat="1" applyFont="1" applyFill="1" applyBorder="1" applyAlignment="1">
      <alignment horizontal="center" vertical="center" wrapText="1"/>
    </xf>
    <xf numFmtId="0" fontId="10" fillId="0" borderId="3" xfId="0" applyFont="1" applyBorder="1" applyAlignment="1">
      <alignment horizontal="center" vertical="center"/>
    </xf>
    <xf numFmtId="9" fontId="10" fillId="0" borderId="3" xfId="3" applyFont="1" applyFill="1" applyBorder="1" applyAlignment="1">
      <alignment horizontal="center" vertical="center"/>
    </xf>
    <xf numFmtId="164" fontId="23" fillId="0" borderId="3" xfId="54" applyFont="1" applyBorder="1" applyAlignment="1">
      <alignment horizontal="center" vertical="center"/>
    </xf>
    <xf numFmtId="165" fontId="23" fillId="0" borderId="3" xfId="54" applyNumberFormat="1" applyFont="1" applyBorder="1" applyAlignment="1">
      <alignment horizontal="center" vertical="center"/>
    </xf>
    <xf numFmtId="164" fontId="14" fillId="0" borderId="3" xfId="54" applyFont="1" applyBorder="1" applyAlignment="1">
      <alignment vertical="center" wrapText="1"/>
    </xf>
    <xf numFmtId="164" fontId="10" fillId="0" borderId="5" xfId="54" applyFont="1" applyBorder="1" applyAlignment="1">
      <alignment horizontal="center" vertical="center"/>
    </xf>
    <xf numFmtId="164" fontId="10" fillId="0" borderId="5" xfId="54" applyFont="1" applyBorder="1"/>
    <xf numFmtId="165" fontId="23" fillId="0" borderId="5" xfId="54" applyNumberFormat="1" applyFont="1" applyBorder="1" applyAlignment="1">
      <alignment horizontal="center" vertical="center"/>
    </xf>
    <xf numFmtId="164" fontId="10" fillId="0" borderId="5" xfId="54" applyFont="1" applyBorder="1" applyAlignment="1">
      <alignment wrapText="1"/>
    </xf>
    <xf numFmtId="164" fontId="10" fillId="0" borderId="5" xfId="54" applyFont="1" applyBorder="1" applyAlignment="1">
      <alignment vertical="center" wrapText="1"/>
    </xf>
    <xf numFmtId="164" fontId="10" fillId="0" borderId="3" xfId="54" applyFont="1" applyBorder="1"/>
    <xf numFmtId="164" fontId="3" fillId="0" borderId="6" xfId="54" applyBorder="1"/>
    <xf numFmtId="164" fontId="3" fillId="0" borderId="3" xfId="54" applyBorder="1"/>
    <xf numFmtId="164" fontId="23" fillId="0" borderId="0" xfId="54" applyFont="1" applyAlignment="1">
      <alignment horizontal="center" vertical="top"/>
    </xf>
    <xf numFmtId="164" fontId="23" fillId="0" borderId="0" xfId="54" applyFont="1"/>
    <xf numFmtId="165" fontId="9" fillId="3" borderId="3" xfId="54" applyNumberFormat="1" applyFont="1" applyFill="1" applyBorder="1" applyAlignment="1">
      <alignment horizontal="center" vertical="top"/>
    </xf>
    <xf numFmtId="165" fontId="9" fillId="3" borderId="3" xfId="54" applyNumberFormat="1" applyFont="1" applyFill="1" applyBorder="1" applyAlignment="1">
      <alignment vertical="top"/>
    </xf>
    <xf numFmtId="9" fontId="10" fillId="0" borderId="0" xfId="3" applyFont="1" applyFill="1" applyAlignment="1">
      <alignment vertical="top"/>
    </xf>
    <xf numFmtId="165" fontId="23" fillId="0" borderId="0" xfId="54" applyNumberFormat="1" applyFont="1" applyAlignment="1">
      <alignment horizontal="center" vertical="top"/>
    </xf>
    <xf numFmtId="165" fontId="23" fillId="0" borderId="0" xfId="54" applyNumberFormat="1" applyFont="1" applyAlignment="1">
      <alignment vertical="top"/>
    </xf>
    <xf numFmtId="9" fontId="23" fillId="0" borderId="0" xfId="3" applyFont="1" applyFill="1" applyAlignment="1">
      <alignment vertical="top"/>
    </xf>
    <xf numFmtId="0" fontId="25" fillId="0" borderId="0" xfId="0" applyFont="1" applyAlignment="1">
      <alignment horizontal="center"/>
    </xf>
    <xf numFmtId="9" fontId="25" fillId="0" borderId="0" xfId="3" applyFont="1" applyAlignment="1">
      <alignment horizontal="center" vertical="top"/>
    </xf>
    <xf numFmtId="165" fontId="22" fillId="0" borderId="0" xfId="0" applyNumberFormat="1" applyFont="1" applyAlignment="1">
      <alignment horizontal="center" vertical="top"/>
    </xf>
    <xf numFmtId="9" fontId="22" fillId="0" borderId="0" xfId="3" applyFont="1" applyAlignment="1">
      <alignment horizontal="center" vertical="top"/>
    </xf>
    <xf numFmtId="164" fontId="3" fillId="0" borderId="0" xfId="54" applyAlignment="1">
      <alignment horizontal="center" vertical="top"/>
    </xf>
    <xf numFmtId="165" fontId="3" fillId="0" borderId="0" xfId="54" applyNumberFormat="1" applyAlignment="1">
      <alignment vertical="top"/>
    </xf>
    <xf numFmtId="9" fontId="3" fillId="0" borderId="0" xfId="3" applyFont="1" applyFill="1" applyAlignment="1">
      <alignment vertical="top"/>
    </xf>
    <xf numFmtId="164" fontId="20" fillId="4" borderId="11" xfId="54" applyFont="1" applyFill="1" applyBorder="1" applyAlignment="1">
      <alignment vertical="center" wrapText="1"/>
    </xf>
    <xf numFmtId="164" fontId="20" fillId="4" borderId="20" xfId="54" applyFont="1" applyFill="1" applyBorder="1" applyAlignment="1">
      <alignment vertical="center" wrapText="1"/>
    </xf>
    <xf numFmtId="164" fontId="10" fillId="4" borderId="30" xfId="54" applyFont="1" applyFill="1" applyBorder="1" applyAlignment="1">
      <alignment horizontal="center" vertical="center" wrapText="1"/>
    </xf>
    <xf numFmtId="164" fontId="10" fillId="4" borderId="31" xfId="54" applyFont="1" applyFill="1" applyBorder="1" applyAlignment="1">
      <alignment horizontal="center" vertical="center" wrapText="1"/>
    </xf>
    <xf numFmtId="164" fontId="10" fillId="4" borderId="20" xfId="54" applyFont="1" applyFill="1" applyBorder="1" applyAlignment="1">
      <alignment vertical="center" wrapText="1"/>
    </xf>
    <xf numFmtId="164" fontId="10" fillId="4" borderId="11" xfId="54" applyFont="1" applyFill="1" applyBorder="1" applyAlignment="1">
      <alignment vertical="center" wrapText="1"/>
    </xf>
    <xf numFmtId="165" fontId="7" fillId="0" borderId="0" xfId="54" applyNumberFormat="1" applyFont="1" applyAlignment="1">
      <alignment vertical="top"/>
    </xf>
    <xf numFmtId="164" fontId="15" fillId="0" borderId="0" xfId="54" applyFont="1"/>
    <xf numFmtId="164" fontId="7" fillId="0" borderId="0" xfId="54" applyFont="1" applyAlignment="1">
      <alignment vertical="center"/>
    </xf>
    <xf numFmtId="164" fontId="7" fillId="0" borderId="0" xfId="54" applyFont="1"/>
    <xf numFmtId="165" fontId="8" fillId="0" borderId="0" xfId="54" applyNumberFormat="1" applyFont="1" applyAlignment="1">
      <alignment horizontal="center"/>
    </xf>
    <xf numFmtId="164" fontId="10" fillId="4" borderId="1" xfId="54" applyFont="1" applyFill="1" applyBorder="1" applyAlignment="1">
      <alignment horizontal="center" vertical="center" wrapText="1"/>
    </xf>
    <xf numFmtId="0" fontId="10" fillId="4" borderId="1" xfId="0" applyFont="1" applyFill="1" applyBorder="1" applyAlignment="1">
      <alignment horizontal="center" vertical="center"/>
    </xf>
    <xf numFmtId="165" fontId="10" fillId="4" borderId="1" xfId="0" applyNumberFormat="1" applyFont="1" applyFill="1" applyBorder="1" applyAlignment="1">
      <alignment horizontal="center" vertical="center"/>
    </xf>
    <xf numFmtId="164" fontId="10" fillId="4" borderId="0" xfId="54" applyFont="1" applyFill="1" applyAlignment="1">
      <alignment wrapText="1"/>
    </xf>
    <xf numFmtId="164" fontId="10" fillId="4" borderId="7" xfId="54" applyFont="1" applyFill="1" applyBorder="1" applyAlignment="1">
      <alignment wrapText="1"/>
    </xf>
    <xf numFmtId="164" fontId="10" fillId="4" borderId="7" xfId="54" applyFont="1" applyFill="1" applyBorder="1" applyAlignment="1">
      <alignment horizontal="center"/>
    </xf>
    <xf numFmtId="165" fontId="10" fillId="4" borderId="7" xfId="54" applyNumberFormat="1" applyFont="1" applyFill="1" applyBorder="1" applyAlignment="1">
      <alignment horizontal="center"/>
    </xf>
    <xf numFmtId="164" fontId="10" fillId="4" borderId="5" xfId="54" applyFont="1" applyFill="1" applyBorder="1" applyAlignment="1">
      <alignment wrapText="1"/>
    </xf>
    <xf numFmtId="164" fontId="10" fillId="4" borderId="5" xfId="54" applyFont="1" applyFill="1" applyBorder="1" applyAlignment="1">
      <alignment horizontal="center"/>
    </xf>
    <xf numFmtId="165" fontId="10" fillId="4" borderId="5" xfId="54" applyNumberFormat="1" applyFont="1" applyFill="1" applyBorder="1" applyAlignment="1">
      <alignment horizontal="center"/>
    </xf>
    <xf numFmtId="164" fontId="10" fillId="4" borderId="42" xfId="54" applyFont="1" applyFill="1" applyBorder="1"/>
    <xf numFmtId="165" fontId="10" fillId="4" borderId="27" xfId="54" applyNumberFormat="1" applyFont="1" applyFill="1" applyBorder="1" applyAlignment="1">
      <alignment horizontal="center"/>
    </xf>
    <xf numFmtId="164" fontId="10" fillId="4" borderId="43" xfId="54" applyFont="1" applyFill="1" applyBorder="1"/>
    <xf numFmtId="164" fontId="10" fillId="4" borderId="44" xfId="54" applyFont="1" applyFill="1" applyBorder="1" applyAlignment="1">
      <alignment horizontal="center"/>
    </xf>
    <xf numFmtId="164" fontId="10" fillId="4" borderId="6" xfId="54" applyFont="1" applyFill="1" applyBorder="1"/>
    <xf numFmtId="164" fontId="10" fillId="4" borderId="3" xfId="54" applyFont="1" applyFill="1" applyBorder="1" applyAlignment="1">
      <alignment horizontal="center"/>
    </xf>
    <xf numFmtId="165" fontId="10" fillId="4" borderId="3" xfId="54" applyNumberFormat="1" applyFont="1" applyFill="1" applyBorder="1" applyAlignment="1">
      <alignment horizontal="center"/>
    </xf>
    <xf numFmtId="164" fontId="23" fillId="0" borderId="0" xfId="54" applyFont="1" applyAlignment="1">
      <alignment horizontal="center"/>
    </xf>
    <xf numFmtId="165" fontId="27" fillId="3" borderId="7" xfId="54" applyNumberFormat="1" applyFont="1" applyFill="1" applyBorder="1" applyAlignment="1">
      <alignment horizontal="center"/>
    </xf>
    <xf numFmtId="165" fontId="23" fillId="0" borderId="0" xfId="54" applyNumberFormat="1" applyFont="1" applyAlignment="1">
      <alignment horizontal="center"/>
    </xf>
    <xf numFmtId="165" fontId="3" fillId="0" borderId="0" xfId="54" applyNumberFormat="1" applyAlignment="1">
      <alignment horizontal="center"/>
    </xf>
    <xf numFmtId="164" fontId="9" fillId="4" borderId="20" xfId="54" applyFont="1" applyFill="1" applyBorder="1" applyAlignment="1">
      <alignment horizontal="center" vertical="center" wrapText="1"/>
    </xf>
    <xf numFmtId="164" fontId="10" fillId="4" borderId="18" xfId="54" applyFont="1" applyFill="1" applyBorder="1" applyAlignment="1">
      <alignment vertical="center" wrapText="1"/>
    </xf>
    <xf numFmtId="4" fontId="8" fillId="0" borderId="0" xfId="54" applyNumberFormat="1" applyFont="1"/>
    <xf numFmtId="164" fontId="10" fillId="0" borderId="3" xfId="54" applyFont="1" applyBorder="1" applyAlignment="1">
      <alignment horizontal="left" vertical="center" wrapText="1"/>
    </xf>
    <xf numFmtId="164" fontId="10" fillId="0" borderId="6" xfId="54" applyFont="1" applyBorder="1" applyAlignment="1">
      <alignment horizontal="center" vertical="center"/>
    </xf>
    <xf numFmtId="4" fontId="10" fillId="0" borderId="3" xfId="54" applyNumberFormat="1" applyFont="1" applyBorder="1" applyAlignment="1">
      <alignment horizontal="center" vertical="center"/>
    </xf>
    <xf numFmtId="4" fontId="10" fillId="0" borderId="5" xfId="54" applyNumberFormat="1" applyFont="1" applyBorder="1" applyAlignment="1">
      <alignment horizontal="center" vertical="center"/>
    </xf>
    <xf numFmtId="4" fontId="7" fillId="3" borderId="3" xfId="54" applyNumberFormat="1" applyFont="1" applyFill="1" applyBorder="1"/>
    <xf numFmtId="4" fontId="8" fillId="0" borderId="50" xfId="54" applyNumberFormat="1" applyFont="1" applyBorder="1"/>
    <xf numFmtId="4" fontId="5" fillId="0" borderId="0" xfId="0" applyNumberFormat="1" applyFont="1" applyAlignment="1">
      <alignment horizontal="center"/>
    </xf>
    <xf numFmtId="4" fontId="3" fillId="0" borderId="0" xfId="54" applyNumberFormat="1"/>
    <xf numFmtId="164" fontId="7" fillId="0" borderId="0" xfId="54" applyFont="1" applyAlignment="1">
      <alignment vertical="top"/>
    </xf>
    <xf numFmtId="164" fontId="10" fillId="4" borderId="32" xfId="54" applyFont="1" applyFill="1" applyBorder="1" applyAlignment="1">
      <alignment vertical="center" wrapText="1"/>
    </xf>
    <xf numFmtId="164" fontId="9" fillId="4" borderId="13" xfId="54" applyFont="1" applyFill="1" applyBorder="1" applyAlignment="1">
      <alignment horizontal="center" vertical="center" wrapText="1"/>
    </xf>
    <xf numFmtId="164" fontId="10" fillId="0" borderId="43" xfId="54" applyFont="1" applyBorder="1" applyAlignment="1">
      <alignment wrapText="1"/>
    </xf>
    <xf numFmtId="164" fontId="9" fillId="4" borderId="7" xfId="54" applyFont="1" applyFill="1" applyBorder="1" applyAlignment="1">
      <alignment horizontal="center" vertical="center"/>
    </xf>
    <xf numFmtId="164" fontId="10" fillId="4" borderId="3" xfId="54" applyFont="1" applyFill="1" applyBorder="1" applyAlignment="1">
      <alignment wrapText="1"/>
    </xf>
    <xf numFmtId="165" fontId="8" fillId="4" borderId="3" xfId="54" applyNumberFormat="1" applyFont="1" applyFill="1" applyBorder="1" applyAlignment="1">
      <alignment horizontal="center" vertical="center"/>
    </xf>
    <xf numFmtId="164" fontId="8" fillId="4" borderId="3" xfId="54" applyFont="1" applyFill="1" applyBorder="1" applyAlignment="1">
      <alignment horizontal="center" vertical="center"/>
    </xf>
    <xf numFmtId="164" fontId="10" fillId="4" borderId="51" xfId="54" applyFont="1" applyFill="1" applyBorder="1" applyAlignment="1">
      <alignment wrapText="1"/>
    </xf>
    <xf numFmtId="164" fontId="8" fillId="4" borderId="3" xfId="54" applyFont="1" applyFill="1" applyBorder="1" applyAlignment="1">
      <alignment horizontal="center" vertical="center" wrapText="1"/>
    </xf>
    <xf numFmtId="164" fontId="3" fillId="0" borderId="0" xfId="54" applyAlignment="1">
      <alignment vertical="top"/>
    </xf>
    <xf numFmtId="165" fontId="7" fillId="3" borderId="3" xfId="54" applyNumberFormat="1" applyFont="1" applyFill="1" applyBorder="1"/>
    <xf numFmtId="165" fontId="8" fillId="0" borderId="50" xfId="54" applyNumberFormat="1" applyFont="1" applyBorder="1"/>
    <xf numFmtId="164" fontId="9" fillId="4" borderId="11" xfId="54" applyFont="1" applyFill="1" applyBorder="1" applyAlignment="1">
      <alignment horizontal="center" vertical="center" wrapText="1"/>
    </xf>
    <xf numFmtId="165" fontId="7" fillId="0" borderId="0" xfId="54" applyNumberFormat="1" applyFont="1" applyAlignment="1">
      <alignment vertical="center"/>
    </xf>
    <xf numFmtId="164" fontId="10" fillId="4" borderId="4" xfId="54" applyFont="1" applyFill="1" applyBorder="1" applyAlignment="1">
      <alignment horizontal="left" vertical="center" wrapText="1"/>
    </xf>
    <xf numFmtId="164" fontId="8" fillId="0" borderId="0" xfId="54" applyFont="1" applyAlignment="1">
      <alignment vertical="center"/>
    </xf>
    <xf numFmtId="165" fontId="3" fillId="0" borderId="50" xfId="54" applyNumberFormat="1" applyBorder="1"/>
    <xf numFmtId="165" fontId="3" fillId="0" borderId="0" xfId="54" applyNumberFormat="1" applyAlignment="1">
      <alignment horizontal="center" vertical="top"/>
    </xf>
    <xf numFmtId="4" fontId="10" fillId="4" borderId="17" xfId="54" applyNumberFormat="1" applyFont="1" applyFill="1" applyBorder="1" applyAlignment="1">
      <alignment horizontal="center" vertical="center" wrapText="1"/>
    </xf>
    <xf numFmtId="164" fontId="3" fillId="0" borderId="50" xfId="54" applyBorder="1"/>
    <xf numFmtId="168" fontId="5" fillId="0" borderId="0" xfId="0" applyNumberFormat="1" applyFont="1" applyAlignment="1">
      <alignment horizontal="center"/>
    </xf>
    <xf numFmtId="4" fontId="10" fillId="4" borderId="11" xfId="0" applyNumberFormat="1" applyFont="1" applyFill="1" applyBorder="1" applyAlignment="1">
      <alignment horizontal="center" vertical="center"/>
    </xf>
    <xf numFmtId="164" fontId="29" fillId="3" borderId="3" xfId="54" applyFont="1" applyFill="1" applyBorder="1" applyAlignment="1">
      <alignment horizontal="center" vertical="center" wrapText="1"/>
    </xf>
    <xf numFmtId="165" fontId="29" fillId="3" borderId="3" xfId="54" applyNumberFormat="1" applyFont="1" applyFill="1" applyBorder="1" applyAlignment="1">
      <alignment horizontal="center" vertical="center" wrapText="1"/>
    </xf>
    <xf numFmtId="164" fontId="30" fillId="4" borderId="3" xfId="54" applyFont="1" applyFill="1" applyBorder="1" applyAlignment="1">
      <alignment horizontal="center" vertical="center"/>
    </xf>
    <xf numFmtId="9" fontId="10" fillId="4" borderId="3" xfId="3" applyFont="1" applyFill="1" applyBorder="1" applyAlignment="1">
      <alignment horizontal="center" vertical="center"/>
    </xf>
    <xf numFmtId="165" fontId="9" fillId="3" borderId="9" xfId="54" applyNumberFormat="1" applyFont="1" applyFill="1" applyBorder="1"/>
    <xf numFmtId="3" fontId="10" fillId="0" borderId="3" xfId="54" applyNumberFormat="1" applyFont="1" applyBorder="1" applyAlignment="1">
      <alignment horizontal="center" vertical="center"/>
    </xf>
    <xf numFmtId="166" fontId="3" fillId="0" borderId="50" xfId="54" applyNumberFormat="1" applyBorder="1"/>
    <xf numFmtId="166" fontId="3" fillId="0" borderId="0" xfId="54" applyNumberFormat="1"/>
    <xf numFmtId="166" fontId="3" fillId="4" borderId="0" xfId="54" applyNumberFormat="1" applyFill="1"/>
    <xf numFmtId="0" fontId="17" fillId="0" borderId="0" xfId="0" applyFont="1"/>
    <xf numFmtId="165" fontId="5" fillId="0" borderId="0" xfId="0" applyNumberFormat="1" applyFont="1"/>
    <xf numFmtId="164" fontId="8" fillId="0" borderId="50" xfId="54" applyFont="1" applyBorder="1"/>
    <xf numFmtId="164" fontId="8" fillId="0" borderId="43" xfId="54" applyFont="1" applyBorder="1"/>
    <xf numFmtId="0" fontId="22" fillId="0" borderId="0" xfId="0" applyFont="1"/>
    <xf numFmtId="164" fontId="8" fillId="4" borderId="5" xfId="54" applyFont="1" applyFill="1" applyBorder="1" applyAlignment="1">
      <alignment horizontal="center" vertical="center" wrapText="1"/>
    </xf>
    <xf numFmtId="165" fontId="8" fillId="4" borderId="5" xfId="0" applyNumberFormat="1" applyFont="1" applyFill="1" applyBorder="1" applyAlignment="1">
      <alignment horizontal="center" vertical="center"/>
    </xf>
    <xf numFmtId="0" fontId="8" fillId="4" borderId="5" xfId="0" applyFont="1" applyFill="1" applyBorder="1" applyAlignment="1">
      <alignment horizontal="center" vertical="center"/>
    </xf>
    <xf numFmtId="164" fontId="21" fillId="4" borderId="3" xfId="54" applyFont="1" applyFill="1" applyBorder="1" applyAlignment="1">
      <alignment horizontal="left" vertical="center" wrapText="1"/>
    </xf>
    <xf numFmtId="165" fontId="8" fillId="4" borderId="3" xfId="0" applyNumberFormat="1" applyFont="1" applyFill="1" applyBorder="1" applyAlignment="1">
      <alignment horizontal="center" vertical="center"/>
    </xf>
    <xf numFmtId="0" fontId="10" fillId="4" borderId="3" xfId="0" applyFont="1" applyFill="1" applyBorder="1" applyAlignment="1">
      <alignment horizontal="left" vertical="center"/>
    </xf>
    <xf numFmtId="164" fontId="10" fillId="0" borderId="5" xfId="54" applyFont="1" applyBorder="1" applyAlignment="1">
      <alignment horizontal="left" vertical="center"/>
    </xf>
    <xf numFmtId="164" fontId="3" fillId="0" borderId="43" xfId="54" applyBorder="1"/>
    <xf numFmtId="165" fontId="17" fillId="0" borderId="0" xfId="0" applyNumberFormat="1" applyFont="1" applyAlignment="1">
      <alignment horizontal="center"/>
    </xf>
    <xf numFmtId="165" fontId="8" fillId="0" borderId="0" xfId="54" applyNumberFormat="1" applyFont="1" applyAlignment="1">
      <alignment vertical="center"/>
    </xf>
    <xf numFmtId="0" fontId="8" fillId="0" borderId="0" xfId="0" applyFont="1"/>
    <xf numFmtId="165" fontId="8" fillId="0" borderId="0" xfId="0" applyNumberFormat="1" applyFont="1"/>
    <xf numFmtId="165" fontId="8" fillId="0" borderId="55" xfId="0" applyNumberFormat="1" applyFont="1" applyBorder="1"/>
    <xf numFmtId="0" fontId="10" fillId="0" borderId="5" xfId="0" applyFont="1" applyBorder="1" applyAlignment="1">
      <alignment horizontal="center" vertical="center"/>
    </xf>
    <xf numFmtId="164" fontId="13" fillId="4" borderId="17" xfId="54" applyFont="1" applyFill="1" applyBorder="1" applyAlignment="1">
      <alignment vertical="center" wrapText="1"/>
    </xf>
    <xf numFmtId="0" fontId="10" fillId="0" borderId="27" xfId="0" applyFont="1" applyBorder="1" applyAlignment="1">
      <alignment horizontal="center" vertical="center"/>
    </xf>
    <xf numFmtId="9" fontId="10" fillId="0" borderId="5" xfId="0" applyNumberFormat="1" applyFont="1" applyBorder="1" applyAlignment="1">
      <alignment horizontal="center" vertical="center"/>
    </xf>
    <xf numFmtId="0" fontId="10" fillId="0" borderId="3" xfId="0" applyFont="1" applyBorder="1" applyAlignment="1">
      <alignment wrapText="1"/>
    </xf>
    <xf numFmtId="0" fontId="0" fillId="0" borderId="0" xfId="0" applyAlignment="1">
      <alignment horizontal="center"/>
    </xf>
    <xf numFmtId="165" fontId="0" fillId="0" borderId="0" xfId="0" applyNumberFormat="1" applyAlignment="1">
      <alignment horizontal="center"/>
    </xf>
    <xf numFmtId="165" fontId="0" fillId="0" borderId="0" xfId="0" applyNumberFormat="1"/>
    <xf numFmtId="164" fontId="9" fillId="0" borderId="0" xfId="54" applyFont="1" applyAlignment="1">
      <alignment horizontal="left" vertical="center"/>
    </xf>
    <xf numFmtId="164" fontId="10" fillId="0" borderId="0" xfId="54" applyFont="1" applyAlignment="1">
      <alignment horizontal="left"/>
    </xf>
    <xf numFmtId="169" fontId="10" fillId="0" borderId="0" xfId="54" applyNumberFormat="1" applyFont="1"/>
    <xf numFmtId="165" fontId="10" fillId="0" borderId="0" xfId="54" applyNumberFormat="1" applyFont="1" applyAlignment="1">
      <alignment horizontal="center" vertical="top"/>
    </xf>
    <xf numFmtId="165" fontId="10" fillId="0" borderId="0" xfId="54" applyNumberFormat="1" applyFont="1"/>
    <xf numFmtId="165" fontId="9" fillId="0" borderId="0" xfId="54" applyNumberFormat="1" applyFont="1"/>
    <xf numFmtId="164" fontId="11" fillId="3" borderId="11" xfId="54" applyFont="1" applyFill="1" applyBorder="1" applyAlignment="1">
      <alignment horizontal="center" vertical="center" wrapText="1"/>
    </xf>
    <xf numFmtId="164" fontId="11" fillId="3" borderId="12" xfId="54" applyFont="1" applyFill="1" applyBorder="1" applyAlignment="1">
      <alignment horizontal="center" vertical="center" wrapText="1"/>
    </xf>
    <xf numFmtId="165" fontId="11" fillId="3" borderId="11" xfId="54" applyNumberFormat="1" applyFont="1" applyFill="1" applyBorder="1" applyAlignment="1">
      <alignment horizontal="center" vertical="center" wrapText="1"/>
    </xf>
    <xf numFmtId="164" fontId="23" fillId="0" borderId="0" xfId="54" applyFont="1" applyAlignment="1">
      <alignment horizontal="center" vertical="center"/>
    </xf>
    <xf numFmtId="164" fontId="23" fillId="0" borderId="50" xfId="54" applyFont="1" applyBorder="1"/>
    <xf numFmtId="0" fontId="10" fillId="4" borderId="5" xfId="0" applyFont="1" applyFill="1" applyBorder="1" applyAlignment="1">
      <alignment horizontal="center" vertical="center"/>
    </xf>
    <xf numFmtId="169" fontId="23" fillId="0" borderId="0" xfId="54" applyNumberFormat="1" applyFont="1"/>
    <xf numFmtId="165" fontId="23" fillId="0" borderId="0" xfId="54" applyNumberFormat="1" applyFont="1"/>
    <xf numFmtId="169" fontId="3" fillId="0" borderId="0" xfId="54" applyNumberFormat="1"/>
    <xf numFmtId="164" fontId="9" fillId="0" borderId="0" xfId="54" applyFont="1" applyAlignment="1">
      <alignment vertical="center"/>
    </xf>
    <xf numFmtId="164" fontId="10" fillId="4" borderId="3" xfId="54" applyFont="1" applyFill="1" applyBorder="1" applyAlignment="1">
      <alignment horizontal="center" vertical="top" wrapText="1"/>
    </xf>
    <xf numFmtId="164" fontId="21" fillId="4" borderId="3" xfId="54" applyFont="1" applyFill="1" applyBorder="1" applyAlignment="1">
      <alignment horizontal="center" vertical="center" wrapText="1"/>
    </xf>
    <xf numFmtId="164" fontId="23" fillId="0" borderId="43" xfId="54" applyFont="1" applyBorder="1"/>
    <xf numFmtId="165" fontId="9" fillId="3" borderId="3" xfId="54" applyNumberFormat="1" applyFont="1" applyFill="1" applyBorder="1" applyAlignment="1">
      <alignment horizontal="center" vertical="center"/>
    </xf>
    <xf numFmtId="165" fontId="8" fillId="0" borderId="0" xfId="54" applyNumberFormat="1" applyFont="1" applyAlignment="1">
      <alignment horizontal="center" vertical="top"/>
    </xf>
    <xf numFmtId="165" fontId="8" fillId="0" borderId="0" xfId="54" applyNumberFormat="1" applyFont="1" applyAlignment="1">
      <alignment vertical="top"/>
    </xf>
    <xf numFmtId="171" fontId="3" fillId="0" borderId="0" xfId="54" applyNumberFormat="1"/>
    <xf numFmtId="164" fontId="21" fillId="4" borderId="13" xfId="54" applyFont="1" applyFill="1" applyBorder="1" applyAlignment="1">
      <alignment horizontal="center" vertical="center" wrapText="1"/>
    </xf>
    <xf numFmtId="164" fontId="32" fillId="4" borderId="4" xfId="54" applyFont="1" applyFill="1" applyBorder="1" applyAlignment="1">
      <alignment vertical="center" wrapText="1"/>
    </xf>
    <xf numFmtId="164" fontId="32" fillId="4" borderId="17" xfId="54" applyFont="1" applyFill="1" applyBorder="1" applyAlignment="1">
      <alignment vertical="center" wrapText="1"/>
    </xf>
    <xf numFmtId="164" fontId="30" fillId="0" borderId="0" xfId="54" applyFont="1" applyAlignment="1">
      <alignment vertical="center"/>
    </xf>
    <xf numFmtId="164" fontId="32" fillId="4" borderId="23" xfId="54" applyFont="1" applyFill="1" applyBorder="1" applyAlignment="1">
      <alignment vertical="center" wrapText="1"/>
    </xf>
    <xf numFmtId="165" fontId="7" fillId="0" borderId="0" xfId="0" applyNumberFormat="1" applyFont="1"/>
    <xf numFmtId="0" fontId="10" fillId="4" borderId="3" xfId="0" applyFont="1" applyFill="1" applyBorder="1" applyAlignment="1">
      <alignment horizontal="center" vertical="center" wrapText="1"/>
    </xf>
    <xf numFmtId="0" fontId="10" fillId="0" borderId="3" xfId="0" applyFont="1" applyBorder="1" applyAlignment="1">
      <alignment horizontal="left" vertical="center" wrapText="1"/>
    </xf>
    <xf numFmtId="165" fontId="28" fillId="0" borderId="0" xfId="54" applyNumberFormat="1" applyFont="1"/>
    <xf numFmtId="0" fontId="8" fillId="0" borderId="0" xfId="0" applyFont="1" applyAlignment="1">
      <alignment horizontal="left"/>
    </xf>
    <xf numFmtId="172" fontId="10" fillId="0" borderId="3" xfId="54" applyNumberFormat="1" applyFont="1" applyBorder="1" applyAlignment="1">
      <alignment horizontal="center" vertical="center"/>
    </xf>
    <xf numFmtId="0" fontId="0" fillId="0" borderId="0" xfId="0" applyAlignment="1">
      <alignment horizontal="left"/>
    </xf>
    <xf numFmtId="172" fontId="10" fillId="0" borderId="3" xfId="54" applyNumberFormat="1" applyFont="1" applyBorder="1" applyAlignment="1">
      <alignment horizontal="left" vertical="center" wrapText="1"/>
    </xf>
    <xf numFmtId="173" fontId="10" fillId="0" borderId="3" xfId="54" applyNumberFormat="1" applyFont="1" applyBorder="1" applyAlignment="1">
      <alignment horizontal="center" vertical="center"/>
    </xf>
    <xf numFmtId="0" fontId="5" fillId="0" borderId="0" xfId="0" applyFont="1"/>
    <xf numFmtId="172" fontId="10" fillId="4" borderId="3" xfId="54" applyNumberFormat="1" applyFont="1" applyFill="1" applyBorder="1" applyAlignment="1">
      <alignment horizontal="left" vertical="center" wrapText="1"/>
    </xf>
    <xf numFmtId="172" fontId="10" fillId="4" borderId="3" xfId="54" applyNumberFormat="1" applyFont="1" applyFill="1" applyBorder="1" applyAlignment="1">
      <alignment horizontal="center" vertical="center"/>
    </xf>
    <xf numFmtId="173" fontId="10" fillId="4" borderId="3" xfId="54" applyNumberFormat="1" applyFont="1" applyFill="1" applyBorder="1" applyAlignment="1">
      <alignment horizontal="center" vertical="center"/>
    </xf>
    <xf numFmtId="0" fontId="5" fillId="4" borderId="0" xfId="0" applyFont="1" applyFill="1"/>
    <xf numFmtId="0" fontId="10" fillId="0" borderId="0" xfId="0" applyFont="1"/>
    <xf numFmtId="164" fontId="10" fillId="0" borderId="50" xfId="54" applyFont="1" applyBorder="1"/>
    <xf numFmtId="164" fontId="10" fillId="0" borderId="43" xfId="54" applyFont="1" applyBorder="1"/>
    <xf numFmtId="172" fontId="35" fillId="0" borderId="3" xfId="54" applyNumberFormat="1" applyFont="1" applyBorder="1" applyAlignment="1">
      <alignment horizontal="center" vertical="center"/>
    </xf>
    <xf numFmtId="165" fontId="37" fillId="3" borderId="3" xfId="2" applyNumberFormat="1" applyFont="1" applyFill="1" applyBorder="1" applyAlignment="1" applyProtection="1">
      <alignment horizontal="right" vertical="center"/>
      <protection locked="0"/>
    </xf>
    <xf numFmtId="165" fontId="23" fillId="0" borderId="50" xfId="54" applyNumberFormat="1" applyFont="1" applyBorder="1"/>
    <xf numFmtId="164" fontId="38" fillId="3" borderId="5" xfId="54" applyFont="1" applyFill="1" applyBorder="1" applyAlignment="1">
      <alignment horizontal="center" vertical="center" wrapText="1"/>
    </xf>
    <xf numFmtId="164" fontId="38" fillId="3" borderId="3" xfId="54" applyFont="1" applyFill="1" applyBorder="1" applyAlignment="1">
      <alignment horizontal="center" vertical="center" wrapText="1"/>
    </xf>
    <xf numFmtId="164" fontId="29" fillId="4" borderId="6" xfId="54" applyFont="1" applyFill="1" applyBorder="1" applyAlignment="1">
      <alignment horizontal="left" vertical="center" wrapText="1"/>
    </xf>
    <xf numFmtId="164" fontId="29" fillId="4" borderId="3" xfId="54" applyFont="1" applyFill="1" applyBorder="1" applyAlignment="1">
      <alignment horizontal="center" vertical="center" wrapText="1"/>
    </xf>
    <xf numFmtId="164" fontId="10" fillId="0" borderId="6" xfId="54" applyFont="1" applyBorder="1" applyAlignment="1">
      <alignment horizontal="left" vertical="center" wrapText="1"/>
    </xf>
    <xf numFmtId="164" fontId="10" fillId="0" borderId="0" xfId="54" applyFont="1" applyAlignment="1">
      <alignment horizontal="center" vertical="center"/>
    </xf>
    <xf numFmtId="164" fontId="10" fillId="0" borderId="26" xfId="54" applyFont="1" applyBorder="1" applyAlignment="1">
      <alignment horizontal="left" vertical="center" wrapText="1"/>
    </xf>
    <xf numFmtId="0" fontId="8" fillId="0" borderId="0" xfId="0" applyFont="1" applyAlignment="1">
      <alignment vertical="top"/>
    </xf>
    <xf numFmtId="164" fontId="8" fillId="0" borderId="50" xfId="54" applyFont="1" applyBorder="1" applyAlignment="1">
      <alignment vertical="top"/>
    </xf>
    <xf numFmtId="164" fontId="8" fillId="0" borderId="43" xfId="54" applyFont="1" applyBorder="1" applyAlignment="1">
      <alignment vertical="top"/>
    </xf>
    <xf numFmtId="0" fontId="34" fillId="0" borderId="0" xfId="0" applyFont="1"/>
    <xf numFmtId="165" fontId="0" fillId="0" borderId="0" xfId="0" applyNumberFormat="1" applyAlignment="1">
      <alignment vertical="top"/>
    </xf>
    <xf numFmtId="0" fontId="10" fillId="0" borderId="3" xfId="0" applyFont="1" applyBorder="1" applyAlignment="1" applyProtection="1">
      <alignment horizontal="center" vertical="center"/>
      <protection locked="0"/>
    </xf>
    <xf numFmtId="0" fontId="10" fillId="0" borderId="3" xfId="0" applyFont="1" applyBorder="1" applyAlignment="1" applyProtection="1">
      <alignment horizontal="center" vertical="center" wrapText="1"/>
      <protection locked="0"/>
    </xf>
    <xf numFmtId="174" fontId="10" fillId="0" borderId="3" xfId="1" applyNumberFormat="1" applyFont="1" applyFill="1" applyBorder="1" applyAlignment="1" applyProtection="1">
      <alignment horizontal="center" vertical="center"/>
      <protection locked="0"/>
    </xf>
    <xf numFmtId="165" fontId="10" fillId="0" borderId="5" xfId="2" applyNumberFormat="1" applyFont="1" applyFill="1" applyBorder="1" applyAlignment="1">
      <alignment horizontal="center" vertical="center"/>
    </xf>
    <xf numFmtId="9" fontId="10" fillId="0" borderId="3" xfId="3" applyFont="1" applyBorder="1" applyAlignment="1">
      <alignment horizontal="center" vertical="center"/>
    </xf>
    <xf numFmtId="0" fontId="10" fillId="0" borderId="34"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protection locked="0"/>
    </xf>
    <xf numFmtId="0" fontId="10" fillId="0" borderId="5" xfId="0" applyFont="1" applyBorder="1" applyAlignment="1" applyProtection="1">
      <alignment horizontal="center" vertical="center" wrapText="1"/>
      <protection locked="0"/>
    </xf>
    <xf numFmtId="174" fontId="10" fillId="0" borderId="5" xfId="1" applyNumberFormat="1" applyFont="1" applyFill="1" applyBorder="1" applyAlignment="1" applyProtection="1">
      <alignment horizontal="center" vertical="center"/>
      <protection locked="0"/>
    </xf>
    <xf numFmtId="9" fontId="10" fillId="0" borderId="5" xfId="3" applyFont="1" applyBorder="1" applyAlignment="1">
      <alignment horizontal="center" vertical="center"/>
    </xf>
    <xf numFmtId="0" fontId="10" fillId="0" borderId="7" xfId="0" applyFont="1" applyBorder="1" applyAlignment="1" applyProtection="1">
      <alignment horizontal="center" vertical="top"/>
      <protection locked="0"/>
    </xf>
    <xf numFmtId="0" fontId="10" fillId="0" borderId="7" xfId="0" applyFont="1" applyBorder="1" applyAlignment="1" applyProtection="1">
      <alignment horizontal="center" vertical="top" wrapText="1"/>
      <protection locked="0"/>
    </xf>
    <xf numFmtId="0" fontId="10" fillId="0" borderId="7" xfId="0" applyFont="1" applyBorder="1" applyAlignment="1" applyProtection="1">
      <alignment vertical="center" wrapText="1"/>
      <protection locked="0"/>
    </xf>
    <xf numFmtId="174" fontId="10" fillId="0" borderId="7" xfId="1" applyNumberFormat="1" applyFont="1" applyFill="1" applyBorder="1" applyAlignment="1" applyProtection="1">
      <alignment horizontal="center" vertical="top"/>
      <protection locked="0"/>
    </xf>
    <xf numFmtId="0" fontId="10" fillId="0" borderId="7" xfId="0" applyFont="1" applyBorder="1" applyAlignment="1" applyProtection="1">
      <alignment vertical="center"/>
      <protection locked="0"/>
    </xf>
    <xf numFmtId="0" fontId="10" fillId="0" borderId="3" xfId="0" applyFont="1" applyBorder="1" applyAlignment="1" applyProtection="1">
      <alignment horizontal="center" vertical="top"/>
      <protection locked="0"/>
    </xf>
    <xf numFmtId="0" fontId="10" fillId="0" borderId="3" xfId="0" applyFont="1" applyBorder="1" applyAlignment="1" applyProtection="1">
      <alignment horizontal="center" vertical="top" wrapText="1"/>
      <protection locked="0"/>
    </xf>
    <xf numFmtId="0" fontId="10" fillId="0" borderId="3" xfId="0" applyFont="1" applyBorder="1" applyAlignment="1" applyProtection="1">
      <alignment vertical="center" wrapText="1"/>
      <protection locked="0"/>
    </xf>
    <xf numFmtId="174" fontId="10" fillId="0" borderId="3" xfId="1" applyNumberFormat="1" applyFont="1" applyFill="1" applyBorder="1" applyAlignment="1" applyProtection="1">
      <alignment horizontal="center" vertical="top"/>
      <protection locked="0"/>
    </xf>
    <xf numFmtId="0" fontId="10" fillId="0" borderId="3" xfId="0" applyFont="1" applyBorder="1" applyAlignment="1" applyProtection="1">
      <alignment vertical="center"/>
      <protection locked="0"/>
    </xf>
    <xf numFmtId="174" fontId="10" fillId="0" borderId="5" xfId="1" applyNumberFormat="1" applyFont="1" applyFill="1" applyBorder="1" applyAlignment="1" applyProtection="1">
      <alignment horizontal="center" vertical="top"/>
      <protection locked="0"/>
    </xf>
    <xf numFmtId="165" fontId="0" fillId="0" borderId="50" xfId="0" applyNumberFormat="1" applyBorder="1"/>
    <xf numFmtId="166" fontId="1" fillId="0" borderId="0" xfId="2" applyAlignment="1">
      <alignment vertical="top"/>
    </xf>
    <xf numFmtId="0" fontId="10" fillId="0" borderId="40" xfId="0" applyFont="1" applyBorder="1" applyAlignment="1" applyProtection="1">
      <alignment horizontal="center" vertical="center"/>
      <protection locked="0"/>
    </xf>
    <xf numFmtId="0" fontId="10" fillId="0" borderId="7" xfId="0" applyFont="1" applyBorder="1" applyAlignment="1" applyProtection="1">
      <alignment horizontal="center" vertical="center" wrapText="1"/>
      <protection locked="0"/>
    </xf>
    <xf numFmtId="0" fontId="10" fillId="0" borderId="27" xfId="0" applyFont="1" applyBorder="1" applyAlignment="1" applyProtection="1">
      <alignment horizontal="center" vertical="center" wrapText="1"/>
      <protection locked="0"/>
    </xf>
    <xf numFmtId="165" fontId="10" fillId="0" borderId="3" xfId="0" applyNumberFormat="1" applyFont="1" applyBorder="1" applyAlignment="1" applyProtection="1">
      <alignment horizontal="center" vertical="center" wrapText="1"/>
      <protection locked="0"/>
    </xf>
    <xf numFmtId="9" fontId="10" fillId="0" borderId="3" xfId="3" applyFont="1" applyBorder="1" applyAlignment="1" applyProtection="1">
      <alignment horizontal="center" vertical="center" wrapText="1"/>
      <protection locked="0"/>
    </xf>
    <xf numFmtId="0" fontId="10" fillId="0" borderId="3" xfId="0" applyFont="1" applyBorder="1" applyAlignment="1">
      <alignment horizontal="center" vertical="center" wrapText="1"/>
    </xf>
    <xf numFmtId="165" fontId="17" fillId="0" borderId="0" xfId="0" applyNumberFormat="1" applyFont="1"/>
    <xf numFmtId="177" fontId="0" fillId="0" borderId="0" xfId="0" applyNumberFormat="1"/>
    <xf numFmtId="164" fontId="8" fillId="0" borderId="0" xfId="54" applyFont="1" applyAlignment="1">
      <alignment wrapText="1"/>
    </xf>
    <xf numFmtId="164" fontId="10" fillId="4" borderId="1" xfId="54" applyFont="1" applyFill="1" applyBorder="1" applyAlignment="1">
      <alignment vertical="center" wrapText="1"/>
    </xf>
    <xf numFmtId="0" fontId="0" fillId="0" borderId="0" xfId="0" applyAlignment="1">
      <alignment wrapText="1"/>
    </xf>
    <xf numFmtId="165" fontId="9" fillId="3" borderId="28" xfId="54" applyNumberFormat="1" applyFont="1" applyFill="1" applyBorder="1" applyAlignment="1">
      <alignment horizontal="center" vertical="center" wrapText="1"/>
    </xf>
    <xf numFmtId="0" fontId="16" fillId="0" borderId="0" xfId="0" applyFont="1" applyAlignment="1">
      <alignment vertical="top"/>
    </xf>
    <xf numFmtId="167" fontId="10" fillId="0" borderId="3" xfId="52" applyNumberFormat="1" applyFont="1" applyBorder="1" applyAlignment="1">
      <alignment vertical="center" wrapText="1"/>
    </xf>
    <xf numFmtId="0" fontId="0" fillId="0" borderId="3" xfId="0" applyBorder="1" applyAlignment="1">
      <alignment vertical="center"/>
    </xf>
    <xf numFmtId="164" fontId="11" fillId="4" borderId="0" xfId="54" applyFont="1" applyFill="1" applyBorder="1" applyAlignment="1">
      <alignment vertical="center" wrapText="1"/>
    </xf>
    <xf numFmtId="9" fontId="10" fillId="4" borderId="70" xfId="3" applyFont="1" applyFill="1" applyBorder="1" applyAlignment="1">
      <alignment horizontal="center" vertical="center" wrapText="1"/>
    </xf>
    <xf numFmtId="165" fontId="10" fillId="4" borderId="72" xfId="54" applyNumberFormat="1" applyFont="1" applyFill="1" applyBorder="1" applyAlignment="1">
      <alignment horizontal="center" vertical="center" wrapText="1"/>
    </xf>
    <xf numFmtId="9" fontId="10" fillId="4" borderId="72" xfId="3" applyFont="1" applyFill="1" applyBorder="1" applyAlignment="1">
      <alignment horizontal="center" vertical="center" wrapText="1"/>
    </xf>
    <xf numFmtId="164" fontId="15" fillId="0" borderId="0" xfId="54" applyFont="1" applyAlignment="1">
      <alignment horizontal="center"/>
    </xf>
    <xf numFmtId="165" fontId="15" fillId="0" borderId="0" xfId="54" applyNumberFormat="1" applyFont="1"/>
    <xf numFmtId="165" fontId="10" fillId="4" borderId="4" xfId="54" applyNumberFormat="1" applyFont="1" applyFill="1" applyBorder="1" applyAlignment="1">
      <alignment horizontal="right" vertical="center" wrapText="1"/>
    </xf>
    <xf numFmtId="165" fontId="10" fillId="4" borderId="69" xfId="54" applyNumberFormat="1" applyFont="1" applyFill="1" applyBorder="1" applyAlignment="1">
      <alignment horizontal="right" vertical="center" wrapText="1"/>
    </xf>
    <xf numFmtId="164" fontId="11" fillId="4" borderId="0" xfId="54" applyFont="1" applyFill="1" applyBorder="1" applyAlignment="1">
      <alignment horizontal="right" vertical="center" wrapText="1"/>
    </xf>
    <xf numFmtId="165" fontId="10" fillId="4" borderId="73" xfId="54" applyNumberFormat="1" applyFont="1" applyFill="1" applyBorder="1" applyAlignment="1">
      <alignment horizontal="right" vertical="center" wrapText="1"/>
    </xf>
    <xf numFmtId="165" fontId="10" fillId="4" borderId="8" xfId="54" applyNumberFormat="1" applyFont="1" applyFill="1" applyBorder="1" applyAlignment="1">
      <alignment horizontal="right" vertical="center" wrapText="1"/>
    </xf>
    <xf numFmtId="165" fontId="10" fillId="0" borderId="3" xfId="54" applyNumberFormat="1" applyFont="1" applyBorder="1" applyAlignment="1">
      <alignment horizontal="right" vertical="center"/>
    </xf>
    <xf numFmtId="165" fontId="10" fillId="0" borderId="5" xfId="54" applyNumberFormat="1" applyFont="1" applyBorder="1" applyAlignment="1">
      <alignment horizontal="right" vertical="center"/>
    </xf>
    <xf numFmtId="165" fontId="9" fillId="3" borderId="3" xfId="54" applyNumberFormat="1" applyFont="1" applyFill="1" applyBorder="1" applyAlignment="1">
      <alignment horizontal="right"/>
    </xf>
    <xf numFmtId="0" fontId="10" fillId="4" borderId="3" xfId="0" applyFont="1" applyFill="1" applyBorder="1" applyAlignment="1">
      <alignment horizontal="center" vertical="center"/>
    </xf>
    <xf numFmtId="0" fontId="10" fillId="4" borderId="3" xfId="0" applyFont="1" applyFill="1" applyBorder="1" applyAlignment="1">
      <alignment horizontal="left" vertical="center" wrapText="1"/>
    </xf>
    <xf numFmtId="166" fontId="37" fillId="0" borderId="50" xfId="2" applyFont="1" applyFill="1" applyBorder="1" applyAlignment="1" applyProtection="1">
      <alignment horizontal="right" vertical="center"/>
      <protection locked="0"/>
    </xf>
    <xf numFmtId="165" fontId="9" fillId="3" borderId="6" xfId="2" applyNumberFormat="1" applyFont="1" applyFill="1" applyBorder="1" applyAlignment="1" applyProtection="1">
      <alignment horizontal="center" vertical="center"/>
      <protection locked="0"/>
    </xf>
    <xf numFmtId="164" fontId="10" fillId="0" borderId="41" xfId="54" applyFont="1" applyBorder="1"/>
    <xf numFmtId="3" fontId="10" fillId="4" borderId="4" xfId="54" applyNumberFormat="1" applyFont="1" applyFill="1" applyBorder="1" applyAlignment="1">
      <alignment horizontal="center" vertical="center" wrapText="1"/>
    </xf>
    <xf numFmtId="164" fontId="10" fillId="4" borderId="2" xfId="54" applyFont="1" applyFill="1" applyBorder="1" applyAlignment="1">
      <alignment vertical="center" wrapText="1"/>
    </xf>
    <xf numFmtId="164" fontId="9" fillId="4" borderId="76" xfId="54" applyFont="1" applyFill="1" applyBorder="1" applyAlignment="1">
      <alignment vertical="center" wrapText="1"/>
    </xf>
    <xf numFmtId="164" fontId="9" fillId="4" borderId="76" xfId="54" applyFont="1" applyFill="1" applyBorder="1" applyAlignment="1">
      <alignment wrapText="1"/>
    </xf>
    <xf numFmtId="164" fontId="26" fillId="4" borderId="76" xfId="54" applyFont="1" applyFill="1" applyBorder="1" applyAlignment="1">
      <alignment wrapText="1"/>
    </xf>
    <xf numFmtId="164" fontId="9" fillId="0" borderId="0" xfId="54" applyFont="1"/>
    <xf numFmtId="164" fontId="9" fillId="3" borderId="53" xfId="54" applyFont="1" applyFill="1" applyBorder="1" applyAlignment="1">
      <alignment horizontal="center" vertical="center" wrapText="1"/>
    </xf>
    <xf numFmtId="164" fontId="9" fillId="3" borderId="54" xfId="54" applyFont="1" applyFill="1" applyBorder="1" applyAlignment="1">
      <alignment horizontal="center" vertical="center" wrapText="1"/>
    </xf>
    <xf numFmtId="165" fontId="9" fillId="3" borderId="54" xfId="54" applyNumberFormat="1" applyFont="1" applyFill="1" applyBorder="1" applyAlignment="1">
      <alignment horizontal="center" vertical="center" wrapText="1"/>
    </xf>
    <xf numFmtId="164" fontId="10" fillId="0" borderId="0" xfId="54" applyFont="1" applyAlignment="1">
      <alignment vertical="center"/>
    </xf>
    <xf numFmtId="164" fontId="10" fillId="0" borderId="0" xfId="54" applyFont="1" applyAlignment="1">
      <alignment horizontal="right"/>
    </xf>
    <xf numFmtId="166" fontId="9" fillId="0" borderId="0" xfId="54" applyNumberFormat="1" applyFont="1" applyAlignment="1">
      <alignment vertical="center"/>
    </xf>
    <xf numFmtId="166" fontId="10" fillId="0" borderId="0" xfId="54" applyNumberFormat="1" applyFont="1"/>
    <xf numFmtId="166" fontId="9" fillId="3" borderId="3" xfId="54" applyNumberFormat="1" applyFont="1" applyFill="1" applyBorder="1"/>
    <xf numFmtId="4" fontId="10" fillId="0" borderId="0" xfId="54" applyNumberFormat="1" applyFont="1"/>
    <xf numFmtId="166" fontId="22" fillId="0" borderId="0" xfId="0" applyNumberFormat="1" applyFont="1" applyAlignment="1">
      <alignment horizontal="center"/>
    </xf>
    <xf numFmtId="165" fontId="9" fillId="0" borderId="0" xfId="54" applyNumberFormat="1" applyFont="1" applyAlignment="1">
      <alignment vertical="center"/>
    </xf>
    <xf numFmtId="164" fontId="10" fillId="0" borderId="43" xfId="54" applyFont="1" applyBorder="1" applyAlignment="1">
      <alignment horizontal="center" vertical="center"/>
    </xf>
    <xf numFmtId="165" fontId="22" fillId="0" borderId="0" xfId="0" applyNumberFormat="1" applyFont="1" applyAlignment="1">
      <alignment horizontal="center"/>
    </xf>
    <xf numFmtId="9" fontId="10" fillId="4" borderId="20" xfId="3" applyFont="1" applyFill="1" applyBorder="1" applyAlignment="1">
      <alignment horizontal="center" vertical="center" wrapText="1"/>
    </xf>
    <xf numFmtId="164" fontId="10" fillId="0" borderId="6" xfId="54" applyFont="1" applyBorder="1" applyAlignment="1">
      <alignment vertical="center" wrapText="1"/>
    </xf>
    <xf numFmtId="164" fontId="10" fillId="0" borderId="26" xfId="54" applyFont="1" applyBorder="1" applyAlignment="1">
      <alignment vertical="center" wrapText="1"/>
    </xf>
    <xf numFmtId="164" fontId="23" fillId="0" borderId="0" xfId="54" applyFont="1" applyAlignment="1">
      <alignment vertical="center"/>
    </xf>
    <xf numFmtId="165" fontId="9" fillId="3" borderId="3" xfId="54" applyNumberFormat="1" applyFont="1" applyFill="1" applyBorder="1" applyAlignment="1">
      <alignment vertical="center"/>
    </xf>
    <xf numFmtId="164" fontId="10" fillId="0" borderId="5" xfId="54" applyFont="1" applyBorder="1" applyAlignment="1">
      <alignment vertical="center"/>
    </xf>
    <xf numFmtId="164" fontId="10" fillId="4" borderId="13" xfId="54" applyFont="1" applyFill="1" applyBorder="1" applyAlignment="1">
      <alignment horizontal="center" vertical="center"/>
    </xf>
    <xf numFmtId="164" fontId="10" fillId="4" borderId="4" xfId="54" applyFont="1" applyFill="1" applyBorder="1" applyAlignment="1">
      <alignment horizontal="center" vertical="center"/>
    </xf>
    <xf numFmtId="165" fontId="10" fillId="4" borderId="17" xfId="54" applyNumberFormat="1" applyFont="1" applyFill="1" applyBorder="1" applyAlignment="1">
      <alignment horizontal="center" vertical="center"/>
    </xf>
    <xf numFmtId="165" fontId="9" fillId="3" borderId="9" xfId="54" applyNumberFormat="1" applyFont="1" applyFill="1" applyBorder="1" applyAlignment="1">
      <alignment horizontal="center" vertical="center"/>
    </xf>
    <xf numFmtId="4" fontId="10" fillId="4" borderId="20" xfId="0" applyNumberFormat="1" applyFont="1" applyFill="1" applyBorder="1" applyAlignment="1">
      <alignment horizontal="right" vertical="center"/>
    </xf>
    <xf numFmtId="165" fontId="9" fillId="3" borderId="77" xfId="2" applyNumberFormat="1" applyFont="1" applyFill="1" applyBorder="1" applyAlignment="1" applyProtection="1">
      <alignment horizontal="center" vertical="center"/>
      <protection locked="0"/>
    </xf>
    <xf numFmtId="165" fontId="10" fillId="4" borderId="10" xfId="54" applyNumberFormat="1" applyFont="1" applyFill="1" applyBorder="1" applyAlignment="1">
      <alignment horizontal="center" vertical="center" wrapText="1"/>
    </xf>
    <xf numFmtId="165" fontId="10" fillId="4" borderId="0" xfId="54" applyNumberFormat="1" applyFont="1" applyFill="1" applyBorder="1" applyAlignment="1">
      <alignment horizontal="center" vertical="center" wrapText="1"/>
    </xf>
    <xf numFmtId="0" fontId="10" fillId="4" borderId="11" xfId="0" applyFont="1" applyFill="1" applyBorder="1" applyAlignment="1">
      <alignment vertical="center"/>
    </xf>
    <xf numFmtId="165" fontId="10" fillId="4" borderId="11" xfId="54" applyNumberFormat="1" applyFont="1" applyFill="1" applyBorder="1" applyAlignment="1">
      <alignment vertical="center" wrapText="1"/>
    </xf>
    <xf numFmtId="164" fontId="10" fillId="0" borderId="3" xfId="54" applyFont="1" applyBorder="1" applyAlignment="1">
      <alignment vertical="center"/>
    </xf>
    <xf numFmtId="0" fontId="10" fillId="0" borderId="3" xfId="0" applyFont="1" applyBorder="1" applyAlignment="1">
      <alignment vertical="center"/>
    </xf>
    <xf numFmtId="0" fontId="10" fillId="4" borderId="20" xfId="0" applyFont="1" applyFill="1" applyBorder="1" applyAlignment="1">
      <alignment vertical="center"/>
    </xf>
    <xf numFmtId="164" fontId="10" fillId="4" borderId="11" xfId="54" applyFont="1" applyFill="1" applyBorder="1" applyAlignment="1">
      <alignment vertical="top" wrapText="1"/>
    </xf>
    <xf numFmtId="0" fontId="10" fillId="4" borderId="22" xfId="0" applyFont="1" applyFill="1" applyBorder="1" applyAlignment="1">
      <alignment vertical="center"/>
    </xf>
    <xf numFmtId="0" fontId="10" fillId="0" borderId="1" xfId="0" applyFont="1" applyBorder="1" applyAlignment="1">
      <alignment vertical="center"/>
    </xf>
    <xf numFmtId="165" fontId="9" fillId="3" borderId="34" xfId="54" applyNumberFormat="1" applyFont="1" applyFill="1" applyBorder="1" applyAlignment="1">
      <alignment horizontal="right" vertical="center"/>
    </xf>
    <xf numFmtId="164" fontId="10" fillId="4" borderId="77" xfId="54" applyFont="1" applyFill="1" applyBorder="1" applyAlignment="1">
      <alignment vertical="center" wrapText="1"/>
    </xf>
    <xf numFmtId="164" fontId="9" fillId="0" borderId="3" xfId="54" applyFont="1" applyBorder="1" applyAlignment="1">
      <alignment vertical="center"/>
    </xf>
    <xf numFmtId="0" fontId="10" fillId="4" borderId="11" xfId="0" applyFont="1" applyFill="1" applyBorder="1" applyAlignment="1">
      <alignment horizontal="right" vertical="center"/>
    </xf>
    <xf numFmtId="164" fontId="9" fillId="4" borderId="11" xfId="54" applyFont="1" applyFill="1" applyBorder="1" applyAlignment="1">
      <alignment vertical="center" wrapText="1"/>
    </xf>
    <xf numFmtId="164" fontId="10" fillId="4" borderId="80" xfId="54" applyFont="1" applyFill="1" applyBorder="1" applyAlignment="1">
      <alignment vertical="center" wrapText="1"/>
    </xf>
    <xf numFmtId="164" fontId="9" fillId="4" borderId="1" xfId="54" applyFont="1" applyFill="1" applyBorder="1" applyAlignment="1">
      <alignment horizontal="center" vertical="center" wrapText="1"/>
    </xf>
    <xf numFmtId="164" fontId="9" fillId="4" borderId="36" xfId="54" applyFont="1" applyFill="1" applyBorder="1" applyAlignment="1">
      <alignment horizontal="center" vertical="center" wrapText="1"/>
    </xf>
    <xf numFmtId="2" fontId="10" fillId="4" borderId="79" xfId="0" applyNumberFormat="1" applyFont="1" applyFill="1" applyBorder="1" applyAlignment="1">
      <alignment horizontal="center" vertical="center"/>
    </xf>
    <xf numFmtId="2" fontId="10" fillId="4" borderId="13" xfId="54" applyNumberFormat="1" applyFont="1" applyFill="1" applyBorder="1" applyAlignment="1">
      <alignment horizontal="center" vertical="center" wrapText="1"/>
    </xf>
    <xf numFmtId="2" fontId="10" fillId="4" borderId="13" xfId="0" applyNumberFormat="1" applyFont="1" applyFill="1" applyBorder="1" applyAlignment="1">
      <alignment horizontal="center" vertical="center"/>
    </xf>
    <xf numFmtId="2" fontId="10" fillId="4" borderId="18" xfId="54" applyNumberFormat="1" applyFont="1" applyFill="1" applyBorder="1" applyAlignment="1">
      <alignment horizontal="center" vertical="center" wrapText="1"/>
    </xf>
    <xf numFmtId="2" fontId="10" fillId="4" borderId="11" xfId="0" applyNumberFormat="1" applyFont="1" applyFill="1" applyBorder="1" applyAlignment="1">
      <alignment horizontal="center" vertical="center"/>
    </xf>
    <xf numFmtId="2" fontId="10" fillId="4" borderId="11" xfId="54" applyNumberFormat="1" applyFont="1" applyFill="1" applyBorder="1" applyAlignment="1">
      <alignment horizontal="center" vertical="center" wrapText="1"/>
    </xf>
    <xf numFmtId="2" fontId="10" fillId="4" borderId="4" xfId="54" applyNumberFormat="1" applyFont="1" applyFill="1" applyBorder="1" applyAlignment="1">
      <alignment horizontal="center" vertical="center" wrapText="1"/>
    </xf>
    <xf numFmtId="2" fontId="10" fillId="4" borderId="5" xfId="54" applyNumberFormat="1" applyFont="1" applyFill="1" applyBorder="1" applyAlignment="1">
      <alignment horizontal="center" vertical="center"/>
    </xf>
    <xf numFmtId="2" fontId="10" fillId="4" borderId="3" xfId="54" applyNumberFormat="1" applyFont="1" applyFill="1" applyBorder="1" applyAlignment="1">
      <alignment horizontal="center" vertical="center"/>
    </xf>
    <xf numFmtId="2" fontId="10" fillId="4" borderId="3" xfId="54" applyNumberFormat="1" applyFont="1" applyFill="1" applyBorder="1" applyAlignment="1">
      <alignment horizontal="center" vertical="center" wrapText="1"/>
    </xf>
    <xf numFmtId="2" fontId="10" fillId="4" borderId="6" xfId="54" applyNumberFormat="1" applyFont="1" applyFill="1" applyBorder="1" applyAlignment="1">
      <alignment horizontal="center" vertical="center" wrapText="1"/>
    </xf>
    <xf numFmtId="1" fontId="10" fillId="4" borderId="79" xfId="54" applyNumberFormat="1" applyFont="1" applyFill="1" applyBorder="1" applyAlignment="1">
      <alignment horizontal="center" vertical="center" wrapText="1"/>
    </xf>
    <xf numFmtId="1" fontId="10" fillId="4" borderId="13" xfId="54" applyNumberFormat="1" applyFont="1" applyFill="1" applyBorder="1" applyAlignment="1">
      <alignment horizontal="center" vertical="center" wrapText="1"/>
    </xf>
    <xf numFmtId="1" fontId="20" fillId="4" borderId="11" xfId="54" applyNumberFormat="1" applyFont="1" applyFill="1" applyBorder="1" applyAlignment="1">
      <alignment horizontal="center" vertical="center" wrapText="1"/>
    </xf>
    <xf numFmtId="1" fontId="10" fillId="4" borderId="11" xfId="54" applyNumberFormat="1" applyFont="1" applyFill="1" applyBorder="1" applyAlignment="1">
      <alignment horizontal="center" vertical="center" wrapText="1"/>
    </xf>
    <xf numFmtId="1" fontId="10" fillId="4" borderId="4" xfId="54" applyNumberFormat="1" applyFont="1" applyFill="1" applyBorder="1" applyAlignment="1">
      <alignment horizontal="center" vertical="center" wrapText="1"/>
    </xf>
    <xf numFmtId="1" fontId="10" fillId="4" borderId="5" xfId="54" applyNumberFormat="1" applyFont="1" applyFill="1" applyBorder="1" applyAlignment="1">
      <alignment horizontal="center" vertical="center"/>
    </xf>
    <xf numFmtId="1" fontId="10" fillId="4" borderId="3" xfId="54" applyNumberFormat="1" applyFont="1" applyFill="1" applyBorder="1" applyAlignment="1">
      <alignment horizontal="center" vertical="center" wrapText="1"/>
    </xf>
    <xf numFmtId="165" fontId="10" fillId="4" borderId="20" xfId="54" applyNumberFormat="1" applyFont="1" applyFill="1" applyBorder="1" applyAlignment="1">
      <alignment vertical="center" wrapText="1"/>
    </xf>
    <xf numFmtId="9" fontId="10" fillId="4" borderId="11" xfId="0" applyNumberFormat="1" applyFont="1" applyFill="1" applyBorder="1" applyAlignment="1">
      <alignment horizontal="center" vertical="center"/>
    </xf>
    <xf numFmtId="164" fontId="9" fillId="3" borderId="9" xfId="54" applyFont="1" applyFill="1" applyBorder="1" applyAlignment="1">
      <alignment horizontal="center" vertical="center"/>
    </xf>
    <xf numFmtId="4" fontId="9" fillId="3" borderId="3" xfId="54" applyNumberFormat="1" applyFont="1" applyFill="1" applyBorder="1" applyAlignment="1">
      <alignment horizontal="center" vertical="center"/>
    </xf>
    <xf numFmtId="4" fontId="10" fillId="4" borderId="11" xfId="0" applyNumberFormat="1" applyFont="1" applyFill="1" applyBorder="1" applyAlignment="1">
      <alignment horizontal="right" vertical="center"/>
    </xf>
    <xf numFmtId="4" fontId="10" fillId="4" borderId="4" xfId="54" applyNumberFormat="1" applyFont="1" applyFill="1" applyBorder="1" applyAlignment="1">
      <alignment horizontal="center" vertical="center" wrapText="1"/>
    </xf>
    <xf numFmtId="165" fontId="10" fillId="4" borderId="20" xfId="0" applyNumberFormat="1" applyFont="1" applyFill="1" applyBorder="1" applyAlignment="1">
      <alignment vertical="center"/>
    </xf>
    <xf numFmtId="4" fontId="10" fillId="4" borderId="3" xfId="54" applyNumberFormat="1" applyFont="1" applyFill="1" applyBorder="1" applyAlignment="1">
      <alignment horizontal="center" vertical="center"/>
    </xf>
    <xf numFmtId="4" fontId="10" fillId="4" borderId="20" xfId="0" applyNumberFormat="1" applyFont="1" applyFill="1" applyBorder="1" applyAlignment="1">
      <alignment horizontal="center" vertical="center"/>
    </xf>
    <xf numFmtId="9" fontId="22" fillId="4" borderId="20" xfId="0" applyNumberFormat="1" applyFont="1" applyFill="1" applyBorder="1" applyAlignment="1">
      <alignment horizontal="center" vertical="center"/>
    </xf>
    <xf numFmtId="4" fontId="10" fillId="4" borderId="3" xfId="54" applyNumberFormat="1" applyFont="1" applyFill="1" applyBorder="1" applyAlignment="1">
      <alignment horizontal="right" vertical="center"/>
    </xf>
    <xf numFmtId="165" fontId="9" fillId="3" borderId="9" xfId="54" applyNumberFormat="1" applyFont="1" applyFill="1" applyBorder="1" applyAlignment="1">
      <alignment horizontal="right" vertical="center"/>
    </xf>
    <xf numFmtId="9" fontId="10" fillId="4" borderId="4" xfId="54" applyNumberFormat="1" applyFont="1" applyFill="1" applyBorder="1" applyAlignment="1">
      <alignment horizontal="center" vertical="center"/>
    </xf>
    <xf numFmtId="9" fontId="8" fillId="4" borderId="5" xfId="3" applyFont="1" applyFill="1" applyBorder="1" applyAlignment="1">
      <alignment horizontal="center" vertical="center"/>
    </xf>
    <xf numFmtId="165" fontId="10" fillId="4" borderId="0" xfId="54" applyNumberFormat="1" applyFont="1" applyFill="1" applyAlignment="1">
      <alignment horizontal="right" vertical="center" wrapText="1"/>
    </xf>
    <xf numFmtId="9" fontId="10" fillId="4" borderId="20" xfId="0" applyNumberFormat="1" applyFont="1" applyFill="1" applyBorder="1" applyAlignment="1">
      <alignment horizontal="center" vertical="center"/>
    </xf>
    <xf numFmtId="164" fontId="10" fillId="0" borderId="50" xfId="54" applyFont="1" applyBorder="1" applyAlignment="1">
      <alignment horizontal="center" vertical="center"/>
    </xf>
    <xf numFmtId="164" fontId="10" fillId="4" borderId="38" xfId="54" applyFont="1" applyFill="1" applyBorder="1" applyAlignment="1">
      <alignment horizontal="left" vertical="center" wrapText="1"/>
    </xf>
    <xf numFmtId="165" fontId="3" fillId="0" borderId="0" xfId="54" applyNumberFormat="1" applyAlignment="1">
      <alignment horizontal="right"/>
    </xf>
    <xf numFmtId="165" fontId="9" fillId="3" borderId="12" xfId="54" applyNumberFormat="1" applyFont="1" applyFill="1" applyBorder="1" applyAlignment="1">
      <alignment horizontal="center" vertical="center" wrapText="1"/>
    </xf>
    <xf numFmtId="165" fontId="10" fillId="0" borderId="0" xfId="54" applyNumberFormat="1" applyFont="1" applyAlignment="1">
      <alignment horizontal="center" vertical="center"/>
    </xf>
    <xf numFmtId="169" fontId="10" fillId="0" borderId="43" xfId="54" applyNumberFormat="1" applyFont="1" applyBorder="1"/>
    <xf numFmtId="170" fontId="10" fillId="4" borderId="3" xfId="54" applyNumberFormat="1" applyFont="1" applyFill="1" applyBorder="1" applyAlignment="1">
      <alignment horizontal="center" vertical="center"/>
    </xf>
    <xf numFmtId="164" fontId="10" fillId="4" borderId="5" xfId="54" applyFont="1" applyFill="1" applyBorder="1" applyAlignment="1">
      <alignment horizontal="center" vertical="center"/>
    </xf>
    <xf numFmtId="170" fontId="10" fillId="4" borderId="0" xfId="54" applyNumberFormat="1" applyFont="1" applyFill="1" applyAlignment="1">
      <alignment horizontal="center" vertical="center"/>
    </xf>
    <xf numFmtId="164" fontId="10" fillId="4" borderId="43" xfId="54" applyFont="1" applyFill="1" applyBorder="1" applyAlignment="1">
      <alignment wrapText="1"/>
    </xf>
    <xf numFmtId="164" fontId="10" fillId="4" borderId="27" xfId="54" applyFont="1" applyFill="1" applyBorder="1" applyAlignment="1">
      <alignment horizontal="center" vertical="center"/>
    </xf>
    <xf numFmtId="170" fontId="10" fillId="4" borderId="5" xfId="54" applyNumberFormat="1" applyFont="1" applyFill="1" applyBorder="1" applyAlignment="1">
      <alignment horizontal="center" vertical="center"/>
    </xf>
    <xf numFmtId="164" fontId="10" fillId="4" borderId="6" xfId="54" applyFont="1" applyFill="1" applyBorder="1" applyAlignment="1">
      <alignment wrapText="1"/>
    </xf>
    <xf numFmtId="164" fontId="10" fillId="4" borderId="6" xfId="54" applyFont="1" applyFill="1" applyBorder="1" applyAlignment="1">
      <alignment horizontal="center" vertical="center"/>
    </xf>
    <xf numFmtId="164" fontId="21" fillId="4" borderId="11" xfId="54" applyFont="1" applyFill="1" applyBorder="1" applyAlignment="1">
      <alignment horizontal="center" vertical="center" wrapText="1"/>
    </xf>
    <xf numFmtId="164" fontId="32" fillId="4" borderId="79" xfId="54" applyFont="1" applyFill="1" applyBorder="1" applyAlignment="1">
      <alignment vertical="center" wrapText="1"/>
    </xf>
    <xf numFmtId="164" fontId="32" fillId="4" borderId="82" xfId="54" applyFont="1" applyFill="1" applyBorder="1" applyAlignment="1">
      <alignment vertical="center" wrapText="1"/>
    </xf>
    <xf numFmtId="164" fontId="3" fillId="0" borderId="0" xfId="54" applyAlignment="1">
      <alignment vertical="center"/>
    </xf>
    <xf numFmtId="0" fontId="0" fillId="0" borderId="0" xfId="0" applyAlignment="1">
      <alignment vertical="center"/>
    </xf>
    <xf numFmtId="165" fontId="21" fillId="4" borderId="4" xfId="54" applyNumberFormat="1" applyFont="1" applyFill="1" applyBorder="1" applyAlignment="1">
      <alignment horizontal="right" vertical="center" wrapText="1"/>
    </xf>
    <xf numFmtId="9" fontId="21" fillId="4" borderId="4" xfId="54" applyNumberFormat="1" applyFont="1" applyFill="1" applyBorder="1" applyAlignment="1">
      <alignment horizontal="center" vertical="center" wrapText="1"/>
    </xf>
    <xf numFmtId="165" fontId="21" fillId="4" borderId="11" xfId="54" applyNumberFormat="1" applyFont="1" applyFill="1" applyBorder="1" applyAlignment="1">
      <alignment horizontal="right" vertical="center" wrapText="1"/>
    </xf>
    <xf numFmtId="165" fontId="9" fillId="3" borderId="34" xfId="54" applyNumberFormat="1" applyFont="1" applyFill="1" applyBorder="1"/>
    <xf numFmtId="165" fontId="10" fillId="4" borderId="3" xfId="0" applyNumberFormat="1" applyFont="1" applyFill="1" applyBorder="1" applyAlignment="1">
      <alignment horizontal="right" vertical="center" wrapText="1"/>
    </xf>
    <xf numFmtId="9" fontId="10" fillId="4" borderId="3" xfId="0" applyNumberFormat="1" applyFont="1" applyFill="1" applyBorder="1" applyAlignment="1">
      <alignment horizontal="center" vertical="center" wrapText="1"/>
    </xf>
    <xf numFmtId="164" fontId="10" fillId="4" borderId="3" xfId="54" applyFont="1" applyFill="1" applyBorder="1" applyAlignment="1">
      <alignment horizontal="left" vertical="center" wrapText="1"/>
    </xf>
    <xf numFmtId="4" fontId="10" fillId="4" borderId="10" xfId="54" applyNumberFormat="1" applyFont="1" applyFill="1" applyBorder="1" applyAlignment="1">
      <alignment horizontal="right" vertical="center" wrapText="1"/>
    </xf>
    <xf numFmtId="165" fontId="10" fillId="0" borderId="44" xfId="54" applyNumberFormat="1" applyFont="1" applyBorder="1" applyAlignment="1">
      <alignment horizontal="right" vertical="center"/>
    </xf>
    <xf numFmtId="165" fontId="44" fillId="3" borderId="34" xfId="54" applyNumberFormat="1" applyFont="1" applyFill="1" applyBorder="1" applyAlignment="1">
      <alignment vertical="center"/>
    </xf>
    <xf numFmtId="165" fontId="10" fillId="4" borderId="3" xfId="54" applyNumberFormat="1" applyFont="1" applyFill="1" applyBorder="1" applyAlignment="1">
      <alignment horizontal="right" vertical="center"/>
    </xf>
    <xf numFmtId="165" fontId="10" fillId="4" borderId="5" xfId="54" applyNumberFormat="1" applyFont="1" applyFill="1" applyBorder="1" applyAlignment="1">
      <alignment horizontal="right" vertical="center"/>
    </xf>
    <xf numFmtId="165" fontId="10" fillId="4" borderId="44" xfId="54" applyNumberFormat="1" applyFont="1" applyFill="1" applyBorder="1" applyAlignment="1">
      <alignment horizontal="right" vertical="center"/>
    </xf>
    <xf numFmtId="164" fontId="35" fillId="0" borderId="3" xfId="54" applyFont="1" applyBorder="1" applyAlignment="1">
      <alignment horizontal="center" vertical="center"/>
    </xf>
    <xf numFmtId="172" fontId="35" fillId="0" borderId="3" xfId="54" applyNumberFormat="1" applyFont="1" applyBorder="1" applyAlignment="1">
      <alignment horizontal="left" vertical="center" wrapText="1"/>
    </xf>
    <xf numFmtId="9" fontId="35" fillId="0" borderId="3" xfId="3" applyFont="1" applyFill="1" applyBorder="1" applyAlignment="1">
      <alignment horizontal="center" vertical="center"/>
    </xf>
    <xf numFmtId="9" fontId="10" fillId="0" borderId="3" xfId="0" applyNumberFormat="1" applyFont="1" applyBorder="1" applyAlignment="1">
      <alignment horizontal="center" vertical="center"/>
    </xf>
    <xf numFmtId="165" fontId="10" fillId="0" borderId="3" xfId="0" applyNumberFormat="1" applyFont="1" applyBorder="1" applyAlignment="1">
      <alignment horizontal="right" vertical="center"/>
    </xf>
    <xf numFmtId="165" fontId="9" fillId="3" borderId="3" xfId="2" applyNumberFormat="1" applyFont="1" applyFill="1" applyBorder="1" applyAlignment="1" applyProtection="1">
      <alignment horizontal="right" vertical="center"/>
      <protection locked="0"/>
    </xf>
    <xf numFmtId="165" fontId="9" fillId="3" borderId="6" xfId="2" applyNumberFormat="1" applyFont="1" applyFill="1" applyBorder="1" applyAlignment="1" applyProtection="1">
      <alignment horizontal="right" vertical="center"/>
      <protection locked="0"/>
    </xf>
    <xf numFmtId="0" fontId="9" fillId="0" borderId="5" xfId="0" applyFont="1" applyBorder="1" applyAlignment="1" applyProtection="1">
      <alignment horizontal="center" vertical="center"/>
      <protection locked="0"/>
    </xf>
    <xf numFmtId="165" fontId="9" fillId="3" borderId="44" xfId="2" applyNumberFormat="1" applyFont="1" applyFill="1" applyBorder="1" applyAlignment="1" applyProtection="1">
      <alignment horizontal="right" vertical="center"/>
      <protection locked="0"/>
    </xf>
    <xf numFmtId="9" fontId="10" fillId="0" borderId="0" xfId="3" applyFont="1" applyFill="1" applyAlignment="1">
      <alignment horizontal="center" vertical="center"/>
    </xf>
    <xf numFmtId="0" fontId="10" fillId="0" borderId="0" xfId="0" applyFont="1" applyAlignment="1">
      <alignment vertical="center"/>
    </xf>
    <xf numFmtId="164" fontId="10" fillId="0" borderId="50" xfId="54" applyFont="1" applyBorder="1" applyAlignment="1">
      <alignment vertical="center"/>
    </xf>
    <xf numFmtId="164" fontId="10" fillId="0" borderId="43" xfId="54" applyFont="1" applyBorder="1" applyAlignment="1">
      <alignment vertical="center"/>
    </xf>
    <xf numFmtId="165" fontId="21" fillId="4" borderId="3" xfId="52" applyNumberFormat="1" applyFont="1" applyFill="1" applyBorder="1" applyAlignment="1">
      <alignment horizontal="right" vertical="center" wrapText="1"/>
    </xf>
    <xf numFmtId="165" fontId="21" fillId="4" borderId="3" xfId="1" applyNumberFormat="1" applyFont="1" applyFill="1" applyBorder="1" applyAlignment="1">
      <alignment horizontal="right" vertical="center" wrapText="1"/>
    </xf>
    <xf numFmtId="165" fontId="9" fillId="3" borderId="34" xfId="2" applyNumberFormat="1" applyFont="1" applyFill="1" applyBorder="1" applyAlignment="1" applyProtection="1">
      <alignment horizontal="right" vertical="center"/>
      <protection locked="0"/>
    </xf>
    <xf numFmtId="165" fontId="21" fillId="4" borderId="5" xfId="54" applyNumberFormat="1" applyFont="1" applyFill="1" applyBorder="1" applyAlignment="1">
      <alignment horizontal="right" vertical="center" wrapText="1"/>
    </xf>
    <xf numFmtId="4" fontId="10" fillId="0" borderId="3" xfId="54" applyNumberFormat="1" applyFont="1" applyBorder="1" applyAlignment="1">
      <alignment horizontal="left" vertical="center" wrapText="1"/>
    </xf>
    <xf numFmtId="4" fontId="10" fillId="0" borderId="3" xfId="52" applyNumberFormat="1" applyFont="1" applyBorder="1" applyAlignment="1">
      <alignment horizontal="right" vertical="center"/>
    </xf>
    <xf numFmtId="4" fontId="21" fillId="4" borderId="5" xfId="54" applyNumberFormat="1" applyFont="1" applyFill="1" applyBorder="1" applyAlignment="1">
      <alignment horizontal="right" vertical="center" wrapText="1"/>
    </xf>
    <xf numFmtId="4" fontId="9" fillId="3" borderId="3" xfId="2" applyNumberFormat="1" applyFont="1" applyFill="1" applyBorder="1" applyAlignment="1" applyProtection="1">
      <alignment horizontal="right" vertical="center"/>
      <protection locked="0"/>
    </xf>
    <xf numFmtId="4" fontId="9" fillId="3" borderId="6" xfId="2" applyNumberFormat="1" applyFont="1" applyFill="1" applyBorder="1" applyAlignment="1" applyProtection="1">
      <alignment horizontal="right" vertical="center"/>
      <protection locked="0"/>
    </xf>
    <xf numFmtId="4" fontId="9" fillId="0" borderId="5" xfId="0" applyNumberFormat="1" applyFont="1" applyBorder="1" applyAlignment="1" applyProtection="1">
      <alignment horizontal="center" vertical="center"/>
      <protection locked="0"/>
    </xf>
    <xf numFmtId="4" fontId="10" fillId="0" borderId="0" xfId="0" applyNumberFormat="1" applyFont="1" applyAlignment="1">
      <alignment vertical="center"/>
    </xf>
    <xf numFmtId="4" fontId="10" fillId="0" borderId="50" xfId="54" applyNumberFormat="1" applyFont="1" applyBorder="1" applyAlignment="1">
      <alignment vertical="center"/>
    </xf>
    <xf numFmtId="4" fontId="10" fillId="0" borderId="43" xfId="54" applyNumberFormat="1" applyFont="1" applyBorder="1" applyAlignment="1">
      <alignment vertical="center"/>
    </xf>
    <xf numFmtId="165" fontId="10" fillId="4" borderId="3" xfId="52" applyNumberFormat="1" applyFont="1" applyFill="1" applyBorder="1" applyAlignment="1">
      <alignment horizontal="right" vertical="center"/>
    </xf>
    <xf numFmtId="164" fontId="10" fillId="0" borderId="50" xfId="54" applyFont="1" applyBorder="1" applyAlignment="1">
      <alignment vertical="top"/>
    </xf>
    <xf numFmtId="164" fontId="10" fillId="0" borderId="43" xfId="54" applyFont="1" applyBorder="1" applyAlignment="1">
      <alignment vertical="top"/>
    </xf>
    <xf numFmtId="4" fontId="10" fillId="0" borderId="3" xfId="0" applyNumberFormat="1" applyFont="1" applyBorder="1" applyAlignment="1">
      <alignment horizontal="right" vertical="center"/>
    </xf>
    <xf numFmtId="165" fontId="10" fillId="0" borderId="70" xfId="2" applyNumberFormat="1" applyFont="1" applyFill="1" applyBorder="1" applyAlignment="1">
      <alignment horizontal="center" vertical="center"/>
    </xf>
    <xf numFmtId="0" fontId="10" fillId="0" borderId="70" xfId="0" applyFont="1" applyBorder="1" applyAlignment="1" applyProtection="1">
      <alignment horizontal="center" vertical="center"/>
      <protection locked="0"/>
    </xf>
    <xf numFmtId="0" fontId="10" fillId="0" borderId="34" xfId="0" applyFont="1" applyBorder="1" applyAlignment="1" applyProtection="1">
      <alignment horizontal="center" vertical="center"/>
      <protection locked="0"/>
    </xf>
    <xf numFmtId="0" fontId="10" fillId="0" borderId="34" xfId="0" applyFont="1" applyBorder="1" applyAlignment="1" applyProtection="1">
      <alignment vertical="center"/>
      <protection locked="0"/>
    </xf>
    <xf numFmtId="165" fontId="10" fillId="0" borderId="3" xfId="2" applyNumberFormat="1" applyFont="1" applyFill="1" applyBorder="1" applyAlignment="1" applyProtection="1">
      <alignment vertical="center"/>
      <protection locked="0"/>
    </xf>
    <xf numFmtId="165" fontId="10" fillId="0" borderId="84" xfId="2" applyNumberFormat="1" applyFont="1" applyFill="1" applyBorder="1" applyAlignment="1">
      <alignment horizontal="center" vertical="center"/>
    </xf>
    <xf numFmtId="0" fontId="10" fillId="0" borderId="77" xfId="0" applyFont="1" applyBorder="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vertical="center"/>
      <protection locked="0"/>
    </xf>
    <xf numFmtId="166" fontId="9" fillId="0" borderId="43" xfId="2" applyFont="1" applyFill="1" applyBorder="1" applyAlignment="1" applyProtection="1">
      <alignment horizontal="right" vertical="center"/>
      <protection locked="0"/>
    </xf>
    <xf numFmtId="0" fontId="9" fillId="0" borderId="44" xfId="0" applyFont="1" applyBorder="1" applyAlignment="1" applyProtection="1">
      <alignment horizontal="center" vertical="center"/>
      <protection locked="0"/>
    </xf>
    <xf numFmtId="165" fontId="9" fillId="3" borderId="51" xfId="2" applyNumberFormat="1" applyFont="1" applyFill="1" applyBorder="1" applyAlignment="1" applyProtection="1">
      <alignment horizontal="right" vertical="center"/>
      <protection locked="0"/>
    </xf>
    <xf numFmtId="0" fontId="9" fillId="0" borderId="77" xfId="0" applyFont="1" applyBorder="1" applyAlignment="1" applyProtection="1">
      <alignment vertical="center"/>
      <protection locked="0"/>
    </xf>
    <xf numFmtId="175" fontId="10" fillId="0" borderId="34" xfId="0" applyNumberFormat="1" applyFont="1" applyBorder="1" applyAlignment="1" applyProtection="1">
      <alignment horizontal="center" vertical="center" wrapText="1"/>
      <protection locked="0"/>
    </xf>
    <xf numFmtId="0" fontId="10" fillId="0" borderId="34" xfId="0" applyFont="1" applyBorder="1" applyAlignment="1">
      <alignment horizontal="center" vertical="center" wrapText="1"/>
    </xf>
    <xf numFmtId="176" fontId="10" fillId="0" borderId="7" xfId="0" applyNumberFormat="1" applyFont="1" applyBorder="1" applyAlignment="1" applyProtection="1">
      <alignment horizontal="center" vertical="center" wrapText="1"/>
      <protection locked="0"/>
    </xf>
    <xf numFmtId="174" fontId="10" fillId="0" borderId="42" xfId="1" applyNumberFormat="1" applyFont="1" applyFill="1" applyBorder="1" applyAlignment="1" applyProtection="1">
      <alignment horizontal="center" vertical="center"/>
      <protection locked="0"/>
    </xf>
    <xf numFmtId="176" fontId="10" fillId="0" borderId="3" xfId="0" applyNumberFormat="1" applyFont="1" applyBorder="1" applyAlignment="1" applyProtection="1">
      <alignment horizontal="center" vertical="center" wrapText="1"/>
      <protection locked="0"/>
    </xf>
    <xf numFmtId="0" fontId="10" fillId="0" borderId="7" xfId="0" applyFont="1" applyBorder="1" applyAlignment="1" applyProtection="1">
      <alignment horizontal="center" vertical="center"/>
      <protection locked="0"/>
    </xf>
    <xf numFmtId="166" fontId="9" fillId="0" borderId="50" xfId="2" applyFont="1" applyFill="1" applyBorder="1" applyAlignment="1" applyProtection="1">
      <alignment horizontal="right" vertical="center"/>
      <protection locked="0"/>
    </xf>
    <xf numFmtId="0" fontId="9" fillId="0" borderId="44" xfId="0" applyFont="1" applyBorder="1" applyAlignment="1" applyProtection="1">
      <alignment vertical="center"/>
      <protection locked="0"/>
    </xf>
    <xf numFmtId="165" fontId="10" fillId="0" borderId="50" xfId="0" applyNumberFormat="1" applyFont="1" applyBorder="1"/>
    <xf numFmtId="165" fontId="10" fillId="0" borderId="0" xfId="0" applyNumberFormat="1" applyFont="1"/>
    <xf numFmtId="165" fontId="10" fillId="0" borderId="40" xfId="2" applyNumberFormat="1" applyFont="1" applyFill="1" applyBorder="1" applyAlignment="1">
      <alignment horizontal="right" vertical="center"/>
    </xf>
    <xf numFmtId="165" fontId="10" fillId="0" borderId="3" xfId="2" applyNumberFormat="1" applyFont="1" applyFill="1" applyBorder="1" applyAlignment="1">
      <alignment horizontal="right" vertical="center"/>
    </xf>
    <xf numFmtId="165" fontId="10" fillId="4" borderId="3" xfId="0" applyNumberFormat="1" applyFont="1" applyFill="1" applyBorder="1" applyAlignment="1">
      <alignment horizontal="right" vertical="center"/>
    </xf>
    <xf numFmtId="0" fontId="10" fillId="4" borderId="34" xfId="0" applyFont="1" applyFill="1" applyBorder="1" applyAlignment="1">
      <alignment horizontal="center" vertical="center"/>
    </xf>
    <xf numFmtId="165" fontId="9" fillId="3" borderId="44" xfId="2" applyNumberFormat="1" applyFont="1" applyFill="1" applyBorder="1" applyAlignment="1" applyProtection="1">
      <alignment horizontal="center" vertical="center"/>
      <protection locked="0"/>
    </xf>
    <xf numFmtId="0" fontId="10" fillId="0" borderId="44" xfId="0" applyFont="1" applyBorder="1"/>
    <xf numFmtId="165" fontId="10" fillId="4" borderId="20" xfId="54" applyNumberFormat="1" applyFont="1" applyFill="1" applyBorder="1" applyAlignment="1">
      <alignment horizontal="center" vertical="center" wrapText="1"/>
    </xf>
    <xf numFmtId="165" fontId="10" fillId="4" borderId="0" xfId="54" applyNumberFormat="1" applyFont="1" applyFill="1" applyAlignment="1">
      <alignment horizontal="center" vertical="center" wrapText="1"/>
    </xf>
    <xf numFmtId="0" fontId="10" fillId="0" borderId="3" xfId="0" applyFont="1" applyBorder="1" applyAlignment="1">
      <alignment vertical="center" wrapText="1"/>
    </xf>
    <xf numFmtId="9" fontId="10" fillId="4" borderId="17" xfId="3" applyFont="1" applyFill="1" applyBorder="1" applyAlignment="1">
      <alignment horizontal="center" vertical="center" wrapText="1"/>
    </xf>
    <xf numFmtId="164" fontId="10" fillId="4" borderId="3" xfId="54" applyFont="1" applyFill="1" applyBorder="1" applyAlignment="1">
      <alignment vertical="top" wrapText="1"/>
    </xf>
    <xf numFmtId="165" fontId="37" fillId="3" borderId="6" xfId="2" applyNumberFormat="1" applyFont="1" applyFill="1" applyBorder="1" applyAlignment="1" applyProtection="1">
      <alignment horizontal="right" vertical="center"/>
      <protection locked="0"/>
    </xf>
    <xf numFmtId="0" fontId="37" fillId="0" borderId="5" xfId="0" applyFont="1" applyBorder="1" applyAlignment="1" applyProtection="1">
      <alignment horizontal="center" vertical="center"/>
      <protection locked="0"/>
    </xf>
    <xf numFmtId="165" fontId="37" fillId="3" borderId="44" xfId="2" applyNumberFormat="1" applyFont="1" applyFill="1" applyBorder="1" applyAlignment="1" applyProtection="1">
      <alignment horizontal="right" vertical="center"/>
      <protection locked="0"/>
    </xf>
    <xf numFmtId="0" fontId="22" fillId="0" borderId="0" xfId="0" applyFont="1" applyAlignment="1">
      <alignment vertical="center"/>
    </xf>
    <xf numFmtId="165" fontId="10" fillId="4" borderId="20" xfId="54" applyNumberFormat="1" applyFont="1" applyFill="1" applyBorder="1" applyAlignment="1">
      <alignment horizontal="right" vertical="center" wrapText="1"/>
    </xf>
    <xf numFmtId="165" fontId="10" fillId="4" borderId="3" xfId="54" applyNumberFormat="1" applyFont="1" applyFill="1" applyBorder="1" applyAlignment="1">
      <alignment horizontal="right" vertical="center" wrapText="1"/>
    </xf>
    <xf numFmtId="0" fontId="10" fillId="0" borderId="50" xfId="0" applyFont="1" applyBorder="1"/>
    <xf numFmtId="165" fontId="10" fillId="4" borderId="5" xfId="0" applyNumberFormat="1" applyFont="1" applyFill="1" applyBorder="1" applyAlignment="1">
      <alignment horizontal="right" vertical="center"/>
    </xf>
    <xf numFmtId="165" fontId="10" fillId="4" borderId="87" xfId="54" applyNumberFormat="1" applyFont="1" applyFill="1" applyBorder="1" applyAlignment="1">
      <alignment horizontal="right" vertical="center" wrapText="1"/>
    </xf>
    <xf numFmtId="164" fontId="9" fillId="4" borderId="0" xfId="54" applyFont="1" applyFill="1" applyBorder="1" applyAlignment="1">
      <alignment vertical="center" wrapText="1"/>
    </xf>
    <xf numFmtId="9" fontId="9" fillId="3" borderId="12" xfId="3" applyFont="1" applyFill="1" applyBorder="1" applyAlignment="1">
      <alignment horizontal="center" vertical="center" wrapText="1"/>
    </xf>
    <xf numFmtId="9" fontId="10" fillId="4" borderId="0" xfId="3" applyFont="1" applyFill="1" applyBorder="1" applyAlignment="1">
      <alignment horizontal="center" vertical="center" wrapText="1"/>
    </xf>
    <xf numFmtId="165" fontId="10" fillId="4" borderId="89" xfId="54" applyNumberFormat="1" applyFont="1" applyFill="1" applyBorder="1" applyAlignment="1">
      <alignment horizontal="center" vertical="center" wrapText="1"/>
    </xf>
    <xf numFmtId="9" fontId="10" fillId="4" borderId="71" xfId="3" applyFont="1" applyFill="1" applyBorder="1" applyAlignment="1">
      <alignment horizontal="center" vertical="center" wrapText="1"/>
    </xf>
    <xf numFmtId="165" fontId="10" fillId="4" borderId="90" xfId="54" applyNumberFormat="1" applyFont="1" applyFill="1" applyBorder="1" applyAlignment="1">
      <alignment horizontal="center" vertical="center" wrapText="1"/>
    </xf>
    <xf numFmtId="9" fontId="10" fillId="4" borderId="73" xfId="3" applyFont="1" applyFill="1" applyBorder="1" applyAlignment="1">
      <alignment horizontal="center" vertical="center" wrapText="1"/>
    </xf>
    <xf numFmtId="165" fontId="10" fillId="4" borderId="71" xfId="54" applyNumberFormat="1" applyFont="1" applyFill="1" applyBorder="1" applyAlignment="1">
      <alignment horizontal="center" vertical="center" wrapText="1"/>
    </xf>
    <xf numFmtId="0" fontId="10" fillId="4" borderId="92" xfId="0" applyFont="1" applyFill="1" applyBorder="1" applyAlignment="1">
      <alignment horizontal="center" vertical="center"/>
    </xf>
    <xf numFmtId="165" fontId="10" fillId="4" borderId="73" xfId="54" applyNumberFormat="1" applyFont="1" applyFill="1" applyBorder="1" applyAlignment="1">
      <alignment horizontal="center" vertical="center" wrapText="1"/>
    </xf>
    <xf numFmtId="9" fontId="10" fillId="4" borderId="89" xfId="3" applyFont="1" applyFill="1" applyBorder="1" applyAlignment="1">
      <alignment horizontal="center" vertical="center" wrapText="1"/>
    </xf>
    <xf numFmtId="9" fontId="10" fillId="4" borderId="90" xfId="3" applyFont="1" applyFill="1" applyBorder="1" applyAlignment="1">
      <alignment horizontal="center" vertical="center" wrapText="1"/>
    </xf>
    <xf numFmtId="9" fontId="10" fillId="4" borderId="82" xfId="3" applyFont="1" applyFill="1" applyBorder="1" applyAlignment="1">
      <alignment horizontal="center" vertical="center" wrapText="1"/>
    </xf>
    <xf numFmtId="165" fontId="10" fillId="4" borderId="76" xfId="54" applyNumberFormat="1" applyFont="1" applyFill="1" applyBorder="1" applyAlignment="1">
      <alignment horizontal="center" vertical="center" wrapText="1"/>
    </xf>
    <xf numFmtId="165" fontId="10" fillId="4" borderId="69" xfId="54" applyNumberFormat="1" applyFont="1" applyFill="1" applyBorder="1" applyAlignment="1">
      <alignment horizontal="center" vertical="center" wrapText="1"/>
    </xf>
    <xf numFmtId="165" fontId="10" fillId="4" borderId="87" xfId="54" applyNumberFormat="1" applyFont="1" applyFill="1" applyBorder="1" applyAlignment="1">
      <alignment horizontal="center" vertical="center" wrapText="1"/>
    </xf>
    <xf numFmtId="164" fontId="9" fillId="4" borderId="83" xfId="54" applyFont="1" applyFill="1" applyBorder="1" applyAlignment="1">
      <alignment vertical="center" wrapText="1"/>
    </xf>
    <xf numFmtId="9" fontId="10" fillId="4" borderId="87" xfId="3" applyFont="1" applyFill="1" applyBorder="1" applyAlignment="1">
      <alignment horizontal="center" vertical="center" wrapText="1"/>
    </xf>
    <xf numFmtId="165" fontId="10" fillId="4" borderId="70" xfId="54" applyNumberFormat="1" applyFont="1" applyFill="1" applyBorder="1" applyAlignment="1">
      <alignment horizontal="center" vertical="center" wrapText="1"/>
    </xf>
    <xf numFmtId="9" fontId="10" fillId="4" borderId="10" xfId="3" applyFont="1" applyFill="1" applyBorder="1" applyAlignment="1">
      <alignment horizontal="center" vertical="center" wrapText="1"/>
    </xf>
    <xf numFmtId="4" fontId="23" fillId="0" borderId="3" xfId="54" applyNumberFormat="1" applyFont="1" applyBorder="1" applyAlignment="1">
      <alignment horizontal="right" vertical="center"/>
    </xf>
    <xf numFmtId="4" fontId="10" fillId="0" borderId="5" xfId="54" applyNumberFormat="1" applyFont="1" applyBorder="1" applyAlignment="1">
      <alignment horizontal="right" vertical="center"/>
    </xf>
    <xf numFmtId="9" fontId="10" fillId="4" borderId="79" xfId="0" applyNumberFormat="1" applyFont="1" applyFill="1" applyBorder="1" applyAlignment="1">
      <alignment horizontal="center" vertical="center"/>
    </xf>
    <xf numFmtId="165" fontId="8" fillId="0" borderId="0" xfId="54" applyNumberFormat="1" applyFont="1" applyAlignment="1">
      <alignment horizontal="right"/>
    </xf>
    <xf numFmtId="2" fontId="10" fillId="4" borderId="79" xfId="0" applyNumberFormat="1" applyFont="1" applyFill="1" applyBorder="1" applyAlignment="1">
      <alignment horizontal="right" vertical="center"/>
    </xf>
    <xf numFmtId="2" fontId="10" fillId="4" borderId="13" xfId="0" applyNumberFormat="1" applyFont="1" applyFill="1" applyBorder="1" applyAlignment="1">
      <alignment horizontal="right" vertical="center"/>
    </xf>
    <xf numFmtId="2" fontId="10" fillId="4" borderId="11" xfId="0" applyNumberFormat="1" applyFont="1" applyFill="1" applyBorder="1" applyAlignment="1">
      <alignment horizontal="right" vertical="center"/>
    </xf>
    <xf numFmtId="2" fontId="10" fillId="4" borderId="4" xfId="54" applyNumberFormat="1" applyFont="1" applyFill="1" applyBorder="1" applyAlignment="1">
      <alignment horizontal="right" vertical="center" wrapText="1"/>
    </xf>
    <xf numFmtId="165" fontId="8" fillId="4" borderId="52" xfId="0" applyNumberFormat="1" applyFont="1" applyFill="1" applyBorder="1" applyAlignment="1">
      <alignment horizontal="right" vertical="top"/>
    </xf>
    <xf numFmtId="165" fontId="8" fillId="4" borderId="0" xfId="0" applyNumberFormat="1" applyFont="1" applyFill="1" applyAlignment="1">
      <alignment horizontal="right" vertical="top"/>
    </xf>
    <xf numFmtId="165" fontId="5" fillId="0" borderId="0" xfId="0" applyNumberFormat="1" applyFont="1" applyAlignment="1">
      <alignment horizontal="right"/>
    </xf>
    <xf numFmtId="164" fontId="9" fillId="4" borderId="16" xfId="54" applyFont="1" applyFill="1" applyBorder="1" applyAlignment="1">
      <alignment horizontal="center" vertical="center" wrapText="1"/>
    </xf>
    <xf numFmtId="0" fontId="10" fillId="4" borderId="3" xfId="0" applyFont="1" applyFill="1" applyBorder="1" applyAlignment="1">
      <alignment vertical="center" wrapText="1"/>
    </xf>
    <xf numFmtId="165" fontId="10" fillId="4" borderId="39" xfId="54" applyNumberFormat="1" applyFont="1" applyFill="1" applyBorder="1" applyAlignment="1">
      <alignment horizontal="right" vertical="center" wrapText="1"/>
    </xf>
    <xf numFmtId="165" fontId="8" fillId="4" borderId="5" xfId="0" applyNumberFormat="1" applyFont="1" applyFill="1" applyBorder="1" applyAlignment="1">
      <alignment horizontal="right" vertical="center"/>
    </xf>
    <xf numFmtId="0" fontId="10" fillId="4" borderId="20" xfId="0" applyFont="1" applyFill="1" applyBorder="1" applyAlignment="1">
      <alignment horizontal="right" vertical="center"/>
    </xf>
    <xf numFmtId="165" fontId="10" fillId="4" borderId="20" xfId="0" applyNumberFormat="1" applyFont="1" applyFill="1" applyBorder="1" applyAlignment="1">
      <alignment horizontal="right" vertical="center"/>
    </xf>
    <xf numFmtId="164" fontId="9" fillId="4" borderId="19" xfId="54" applyFont="1" applyFill="1" applyBorder="1" applyAlignment="1">
      <alignment horizontal="center" vertical="center" wrapText="1"/>
    </xf>
    <xf numFmtId="0" fontId="9" fillId="0" borderId="5" xfId="0" applyFont="1" applyBorder="1" applyAlignment="1">
      <alignment horizontal="center" vertical="center"/>
    </xf>
    <xf numFmtId="0" fontId="9" fillId="0" borderId="3" xfId="0" applyFont="1" applyBorder="1" applyAlignment="1">
      <alignment horizontal="center" vertical="center"/>
    </xf>
    <xf numFmtId="165" fontId="10" fillId="0" borderId="5" xfId="0" applyNumberFormat="1" applyFont="1" applyBorder="1" applyAlignment="1">
      <alignment horizontal="right" vertical="center"/>
    </xf>
    <xf numFmtId="170" fontId="10" fillId="4" borderId="20" xfId="54" applyNumberFormat="1" applyFont="1" applyFill="1" applyBorder="1" applyAlignment="1">
      <alignment horizontal="center" vertical="center" wrapText="1"/>
    </xf>
    <xf numFmtId="0" fontId="10" fillId="4" borderId="20" xfId="0" applyFont="1" applyFill="1" applyBorder="1" applyAlignment="1">
      <alignment horizontal="right"/>
    </xf>
    <xf numFmtId="165" fontId="10" fillId="4" borderId="27" xfId="54" applyNumberFormat="1" applyFont="1" applyFill="1" applyBorder="1" applyAlignment="1">
      <alignment horizontal="right" vertical="center"/>
    </xf>
    <xf numFmtId="2" fontId="10" fillId="4" borderId="3" xfId="54" applyNumberFormat="1" applyFont="1" applyFill="1" applyBorder="1" applyAlignment="1">
      <alignment horizontal="right" vertical="center"/>
    </xf>
    <xf numFmtId="165" fontId="21" fillId="4" borderId="3" xfId="54" applyNumberFormat="1" applyFont="1" applyFill="1" applyBorder="1" applyAlignment="1">
      <alignment horizontal="right" vertical="center" wrapText="1"/>
    </xf>
    <xf numFmtId="9" fontId="21" fillId="4" borderId="3" xfId="3" applyFont="1" applyFill="1" applyBorder="1" applyAlignment="1">
      <alignment horizontal="center" vertical="center" wrapText="1"/>
    </xf>
    <xf numFmtId="0" fontId="9" fillId="4" borderId="3" xfId="0" applyFont="1" applyFill="1" applyBorder="1" applyAlignment="1">
      <alignment horizontal="center" vertical="center" wrapText="1"/>
    </xf>
    <xf numFmtId="165" fontId="9" fillId="3" borderId="3" xfId="54" applyNumberFormat="1" applyFont="1" applyFill="1" applyBorder="1" applyAlignment="1">
      <alignment horizontal="center"/>
    </xf>
    <xf numFmtId="165" fontId="21" fillId="4" borderId="5" xfId="54" applyNumberFormat="1" applyFont="1" applyFill="1" applyBorder="1" applyAlignment="1">
      <alignment horizontal="center" vertical="center" wrapText="1"/>
    </xf>
    <xf numFmtId="165" fontId="44" fillId="0" borderId="0" xfId="0" applyNumberFormat="1" applyFont="1"/>
    <xf numFmtId="0" fontId="35" fillId="0" borderId="0" xfId="0" applyFont="1"/>
    <xf numFmtId="165" fontId="35" fillId="0" borderId="0" xfId="0" applyNumberFormat="1" applyFont="1"/>
    <xf numFmtId="164" fontId="11" fillId="3" borderId="1" xfId="54" applyFont="1" applyFill="1" applyBorder="1" applyAlignment="1">
      <alignment horizontal="center" vertical="center" wrapText="1"/>
    </xf>
    <xf numFmtId="164" fontId="11" fillId="3" borderId="2" xfId="54" applyFont="1" applyFill="1" applyBorder="1" applyAlignment="1">
      <alignment horizontal="center" vertical="center" wrapText="1"/>
    </xf>
    <xf numFmtId="165" fontId="11" fillId="3" borderId="1" xfId="54" applyNumberFormat="1" applyFont="1" applyFill="1" applyBorder="1" applyAlignment="1">
      <alignment horizontal="center" vertical="center" wrapText="1"/>
    </xf>
    <xf numFmtId="0" fontId="32" fillId="0" borderId="0" xfId="0" applyFont="1"/>
    <xf numFmtId="164" fontId="32" fillId="0" borderId="50" xfId="54" applyFont="1" applyBorder="1"/>
    <xf numFmtId="164" fontId="32" fillId="0" borderId="43" xfId="54" applyFont="1" applyBorder="1"/>
    <xf numFmtId="165" fontId="11" fillId="3" borderId="3" xfId="54" applyNumberFormat="1" applyFont="1" applyFill="1" applyBorder="1"/>
    <xf numFmtId="0" fontId="32" fillId="4" borderId="5" xfId="0" applyFont="1" applyFill="1" applyBorder="1" applyAlignment="1">
      <alignment horizontal="center" vertical="center"/>
    </xf>
    <xf numFmtId="165" fontId="11" fillId="3" borderId="34" xfId="54" applyNumberFormat="1" applyFont="1" applyFill="1" applyBorder="1" applyAlignment="1">
      <alignment horizontal="right"/>
    </xf>
    <xf numFmtId="165" fontId="9" fillId="0" borderId="0" xfId="0" applyNumberFormat="1" applyFont="1"/>
    <xf numFmtId="173" fontId="10" fillId="4" borderId="0" xfId="0" applyNumberFormat="1" applyFont="1" applyFill="1" applyAlignment="1">
      <alignment horizontal="center" vertical="center"/>
    </xf>
    <xf numFmtId="165" fontId="22" fillId="0" borderId="0" xfId="0" applyNumberFormat="1" applyFont="1"/>
    <xf numFmtId="165" fontId="24" fillId="0" borderId="0" xfId="0" applyNumberFormat="1" applyFont="1"/>
    <xf numFmtId="173" fontId="35" fillId="0" borderId="3" xfId="54" applyNumberFormat="1" applyFont="1" applyBorder="1" applyAlignment="1">
      <alignment horizontal="center" vertical="center"/>
    </xf>
    <xf numFmtId="165" fontId="35" fillId="0" borderId="3" xfId="54" applyNumberFormat="1" applyFont="1" applyBorder="1" applyAlignment="1">
      <alignment horizontal="right" vertical="center"/>
    </xf>
    <xf numFmtId="165" fontId="35" fillId="0" borderId="5" xfId="54" applyNumberFormat="1" applyFont="1" applyBorder="1" applyAlignment="1">
      <alignment horizontal="right" vertical="center"/>
    </xf>
    <xf numFmtId="165" fontId="35" fillId="0" borderId="44" xfId="54" applyNumberFormat="1" applyFont="1" applyBorder="1" applyAlignment="1">
      <alignment horizontal="right" vertical="center"/>
    </xf>
    <xf numFmtId="165" fontId="44" fillId="0" borderId="55" xfId="0" applyNumberFormat="1" applyFont="1" applyBorder="1"/>
    <xf numFmtId="0" fontId="35" fillId="0" borderId="55" xfId="0" applyFont="1" applyBorder="1"/>
    <xf numFmtId="165" fontId="35" fillId="0" borderId="55" xfId="0" applyNumberFormat="1" applyFont="1" applyBorder="1"/>
    <xf numFmtId="0" fontId="9" fillId="0" borderId="0" xfId="0" applyFont="1" applyAlignment="1">
      <alignment horizontal="left" vertical="center" wrapText="1"/>
    </xf>
    <xf numFmtId="164" fontId="8" fillId="0" borderId="50" xfId="54" applyFont="1" applyBorder="1" applyAlignment="1">
      <alignment vertical="top" wrapText="1"/>
    </xf>
    <xf numFmtId="0" fontId="0" fillId="0" borderId="0" xfId="0" applyAlignment="1">
      <alignment horizontal="center" wrapText="1"/>
    </xf>
    <xf numFmtId="0" fontId="10" fillId="0" borderId="55" xfId="0" applyFont="1" applyBorder="1"/>
    <xf numFmtId="165" fontId="10" fillId="0" borderId="3" xfId="2" applyNumberFormat="1" applyFont="1" applyFill="1" applyBorder="1" applyAlignment="1" applyProtection="1">
      <alignment horizontal="center" vertical="center"/>
      <protection locked="0"/>
    </xf>
    <xf numFmtId="165" fontId="10" fillId="0" borderId="70" xfId="2" applyNumberFormat="1" applyFont="1" applyFill="1" applyBorder="1" applyAlignment="1" applyProtection="1">
      <alignment horizontal="center" vertical="center"/>
      <protection locked="0"/>
    </xf>
    <xf numFmtId="165" fontId="10" fillId="0" borderId="7" xfId="2" applyNumberFormat="1" applyFont="1" applyFill="1" applyBorder="1" applyAlignment="1" applyProtection="1">
      <alignment vertical="top"/>
      <protection locked="0"/>
    </xf>
    <xf numFmtId="165" fontId="10" fillId="0" borderId="3" xfId="2" applyNumberFormat="1" applyFont="1" applyFill="1" applyBorder="1" applyAlignment="1" applyProtection="1">
      <alignment vertical="top"/>
      <protection locked="0"/>
    </xf>
    <xf numFmtId="0" fontId="9" fillId="0" borderId="0" xfId="0" applyFont="1"/>
    <xf numFmtId="165" fontId="10" fillId="0" borderId="0" xfId="0" applyNumberFormat="1" applyFont="1" applyAlignment="1">
      <alignment vertical="top"/>
    </xf>
    <xf numFmtId="0" fontId="9" fillId="0" borderId="76" xfId="0" applyFont="1" applyBorder="1" applyAlignment="1" applyProtection="1">
      <alignment vertical="center" wrapText="1"/>
      <protection locked="0"/>
    </xf>
    <xf numFmtId="0" fontId="10" fillId="0" borderId="51" xfId="0" applyFont="1" applyBorder="1" applyAlignment="1" applyProtection="1">
      <alignment horizontal="left" vertical="center"/>
      <protection locked="0"/>
    </xf>
    <xf numFmtId="0" fontId="10" fillId="0" borderId="55" xfId="0" applyFont="1" applyBorder="1" applyAlignment="1" applyProtection="1">
      <alignment horizontal="center" vertical="center"/>
      <protection locked="0"/>
    </xf>
    <xf numFmtId="0" fontId="10" fillId="0" borderId="55" xfId="0" applyFont="1" applyBorder="1" applyAlignment="1" applyProtection="1">
      <alignment vertical="center"/>
      <protection locked="0"/>
    </xf>
    <xf numFmtId="165" fontId="10" fillId="0" borderId="55" xfId="0" applyNumberFormat="1" applyFont="1" applyBorder="1" applyAlignment="1">
      <alignment vertical="top"/>
    </xf>
    <xf numFmtId="165" fontId="10" fillId="0" borderId="55" xfId="0" applyNumberFormat="1" applyFont="1" applyBorder="1"/>
    <xf numFmtId="0" fontId="9" fillId="0" borderId="50" xfId="0" applyFont="1" applyBorder="1" applyAlignment="1" applyProtection="1">
      <alignment horizontal="left" vertical="center"/>
      <protection locked="0"/>
    </xf>
    <xf numFmtId="0" fontId="9" fillId="0" borderId="50" xfId="0" applyFont="1" applyBorder="1" applyAlignment="1" applyProtection="1">
      <alignment horizontal="center" vertical="center"/>
      <protection locked="0"/>
    </xf>
    <xf numFmtId="165" fontId="9" fillId="3" borderId="3" xfId="2" applyNumberFormat="1" applyFont="1" applyFill="1" applyBorder="1" applyAlignment="1" applyProtection="1">
      <alignment horizontal="right" vertical="top"/>
      <protection locked="0"/>
    </xf>
    <xf numFmtId="165" fontId="9" fillId="3" borderId="3" xfId="0" applyNumberFormat="1" applyFont="1" applyFill="1" applyBorder="1" applyAlignment="1" applyProtection="1">
      <alignment vertical="center"/>
      <protection locked="0"/>
    </xf>
    <xf numFmtId="164" fontId="10" fillId="0" borderId="0" xfId="54" applyFont="1" applyAlignment="1">
      <alignment vertical="top"/>
    </xf>
    <xf numFmtId="164" fontId="9" fillId="0" borderId="0" xfId="54" applyFont="1" applyAlignment="1">
      <alignment vertical="top"/>
    </xf>
    <xf numFmtId="0" fontId="10" fillId="0" borderId="0" xfId="0" applyFont="1" applyAlignment="1">
      <alignment horizontal="center" vertical="top"/>
    </xf>
    <xf numFmtId="165" fontId="10" fillId="0" borderId="50" xfId="54" applyNumberFormat="1" applyFont="1" applyBorder="1" applyAlignment="1">
      <alignment vertical="top"/>
    </xf>
    <xf numFmtId="165" fontId="22" fillId="0" borderId="50" xfId="0" applyNumberFormat="1" applyFont="1" applyBorder="1"/>
    <xf numFmtId="0" fontId="9" fillId="0" borderId="0" xfId="0" applyFont="1" applyAlignment="1" applyProtection="1">
      <alignment horizontal="left" vertical="center" wrapText="1"/>
      <protection locked="0"/>
    </xf>
    <xf numFmtId="165" fontId="10" fillId="0" borderId="27" xfId="2" applyNumberFormat="1" applyFont="1" applyFill="1" applyBorder="1" applyAlignment="1">
      <alignment horizontal="center" vertical="center"/>
    </xf>
    <xf numFmtId="9" fontId="10" fillId="0" borderId="7" xfId="3" applyFont="1" applyBorder="1" applyAlignment="1">
      <alignment horizontal="center" vertical="center"/>
    </xf>
    <xf numFmtId="165" fontId="10" fillId="0" borderId="83" xfId="2" applyNumberFormat="1" applyFont="1" applyFill="1" applyBorder="1" applyAlignment="1">
      <alignment vertical="center"/>
    </xf>
    <xf numFmtId="0" fontId="45" fillId="0" borderId="6" xfId="0" applyFont="1" applyBorder="1" applyAlignment="1" applyProtection="1">
      <alignment horizontal="center" vertical="center" wrapText="1"/>
      <protection locked="0"/>
    </xf>
    <xf numFmtId="165" fontId="10" fillId="0" borderId="5" xfId="2" applyNumberFormat="1" applyFont="1" applyFill="1" applyBorder="1" applyAlignment="1">
      <alignment horizontal="right" vertical="center"/>
    </xf>
    <xf numFmtId="165" fontId="10" fillId="0" borderId="70" xfId="2" applyNumberFormat="1" applyFont="1" applyFill="1" applyBorder="1" applyAlignment="1">
      <alignment horizontal="right" vertical="center"/>
    </xf>
    <xf numFmtId="165" fontId="10" fillId="0" borderId="83" xfId="2" applyNumberFormat="1" applyFont="1" applyFill="1" applyBorder="1" applyAlignment="1">
      <alignment horizontal="right" vertical="center"/>
    </xf>
    <xf numFmtId="165" fontId="10" fillId="0" borderId="27" xfId="2" applyNumberFormat="1" applyFont="1" applyFill="1" applyBorder="1" applyAlignment="1">
      <alignment horizontal="right" vertical="top"/>
    </xf>
    <xf numFmtId="165" fontId="10" fillId="0" borderId="5" xfId="2" applyNumberFormat="1" applyFont="1" applyFill="1" applyBorder="1" applyAlignment="1">
      <alignment horizontal="right" vertical="top"/>
    </xf>
    <xf numFmtId="0" fontId="10" fillId="0" borderId="0" xfId="0" applyFont="1" applyAlignment="1" applyProtection="1">
      <alignment horizontal="left" vertical="center"/>
      <protection locked="0"/>
    </xf>
    <xf numFmtId="166" fontId="10" fillId="0" borderId="0" xfId="2" applyFont="1" applyAlignment="1">
      <alignment vertical="top"/>
    </xf>
    <xf numFmtId="165" fontId="9" fillId="0" borderId="0" xfId="0" applyNumberFormat="1" applyFont="1" applyAlignment="1" applyProtection="1">
      <alignment horizontal="left" vertical="center"/>
      <protection locked="0"/>
    </xf>
    <xf numFmtId="166" fontId="9" fillId="0" borderId="0" xfId="2" applyFont="1" applyAlignment="1" applyProtection="1">
      <alignment horizontal="left" vertical="top"/>
      <protection locked="0"/>
    </xf>
    <xf numFmtId="0" fontId="10"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166" fontId="10" fillId="0" borderId="0" xfId="2" applyFont="1" applyAlignment="1" applyProtection="1">
      <alignment horizontal="center" vertical="top"/>
      <protection locked="0"/>
    </xf>
    <xf numFmtId="165" fontId="10" fillId="0" borderId="0" xfId="0" applyNumberFormat="1" applyFont="1" applyAlignment="1" applyProtection="1">
      <alignment vertical="center"/>
      <protection locked="0"/>
    </xf>
    <xf numFmtId="166" fontId="9" fillId="0" borderId="5" xfId="2" applyFont="1" applyBorder="1" applyAlignment="1" applyProtection="1">
      <alignment horizontal="center" vertical="top"/>
      <protection locked="0"/>
    </xf>
    <xf numFmtId="0" fontId="10" fillId="0" borderId="55" xfId="0" applyFont="1" applyBorder="1" applyAlignment="1" applyProtection="1">
      <alignment horizontal="left" vertical="center"/>
      <protection locked="0"/>
    </xf>
    <xf numFmtId="164" fontId="10" fillId="0" borderId="0" xfId="54" applyFont="1" applyAlignment="1">
      <alignment wrapText="1"/>
    </xf>
    <xf numFmtId="164" fontId="9" fillId="4" borderId="26" xfId="54" applyFont="1" applyFill="1" applyBorder="1" applyAlignment="1">
      <alignment vertical="center" wrapText="1"/>
    </xf>
    <xf numFmtId="164" fontId="10" fillId="4" borderId="25" xfId="54" applyFont="1" applyFill="1" applyBorder="1" applyAlignment="1">
      <alignment vertical="center" wrapText="1"/>
    </xf>
    <xf numFmtId="164" fontId="10" fillId="4" borderId="21" xfId="54" applyFont="1" applyFill="1" applyBorder="1" applyAlignment="1">
      <alignment vertical="center" wrapText="1"/>
    </xf>
    <xf numFmtId="164" fontId="10" fillId="4" borderId="12" xfId="54" applyFont="1" applyFill="1" applyBorder="1" applyAlignment="1">
      <alignment vertical="center" wrapText="1"/>
    </xf>
    <xf numFmtId="4" fontId="21" fillId="4" borderId="4" xfId="54" applyNumberFormat="1" applyFont="1" applyFill="1" applyBorder="1" applyAlignment="1">
      <alignment horizontal="right" vertical="center" wrapText="1"/>
    </xf>
    <xf numFmtId="164" fontId="9" fillId="4" borderId="0" xfId="54" applyFont="1" applyFill="1" applyBorder="1" applyAlignment="1">
      <alignment horizontal="center" vertical="center" wrapText="1"/>
    </xf>
    <xf numFmtId="164" fontId="10" fillId="4" borderId="79" xfId="54" applyFont="1" applyFill="1" applyBorder="1" applyAlignment="1">
      <alignment vertical="center" wrapText="1"/>
    </xf>
    <xf numFmtId="164" fontId="9" fillId="4" borderId="79" xfId="54" applyFont="1" applyFill="1" applyBorder="1" applyAlignment="1">
      <alignment horizontal="center" vertical="center" wrapText="1"/>
    </xf>
    <xf numFmtId="2" fontId="10" fillId="4" borderId="79" xfId="54" applyNumberFormat="1" applyFont="1" applyFill="1" applyBorder="1" applyAlignment="1">
      <alignment horizontal="center" vertical="center" wrapText="1"/>
    </xf>
    <xf numFmtId="2" fontId="10" fillId="0" borderId="77" xfId="54" applyNumberFormat="1" applyFont="1" applyBorder="1" applyAlignment="1">
      <alignment horizontal="center" vertical="center"/>
    </xf>
    <xf numFmtId="164" fontId="3" fillId="0" borderId="0" xfId="54" applyBorder="1"/>
    <xf numFmtId="2" fontId="10" fillId="0" borderId="27" xfId="54" applyNumberFormat="1" applyFont="1" applyBorder="1" applyAlignment="1">
      <alignment horizontal="center" vertical="center"/>
    </xf>
    <xf numFmtId="1" fontId="10" fillId="0" borderId="27" xfId="54" applyNumberFormat="1" applyFont="1" applyBorder="1" applyAlignment="1">
      <alignment horizontal="center" vertical="center"/>
    </xf>
    <xf numFmtId="9" fontId="10" fillId="4" borderId="89" xfId="0" applyNumberFormat="1" applyFont="1" applyFill="1" applyBorder="1" applyAlignment="1">
      <alignment horizontal="center" vertical="center"/>
    </xf>
    <xf numFmtId="2" fontId="10" fillId="0" borderId="98" xfId="54" applyNumberFormat="1" applyFont="1" applyBorder="1" applyAlignment="1">
      <alignment horizontal="left" vertical="center" wrapText="1"/>
    </xf>
    <xf numFmtId="164" fontId="9" fillId="0" borderId="83" xfId="54" applyFont="1" applyBorder="1" applyAlignment="1">
      <alignment vertical="center"/>
    </xf>
    <xf numFmtId="164" fontId="10" fillId="0" borderId="83" xfId="54" applyFont="1" applyBorder="1"/>
    <xf numFmtId="165" fontId="10" fillId="0" borderId="83" xfId="54" applyNumberFormat="1" applyFont="1" applyBorder="1"/>
    <xf numFmtId="0" fontId="10" fillId="0" borderId="0" xfId="0" applyFont="1" applyAlignment="1">
      <alignment horizontal="left"/>
    </xf>
    <xf numFmtId="165" fontId="9" fillId="0" borderId="0" xfId="54" applyNumberFormat="1" applyFont="1" applyAlignment="1">
      <alignment vertical="top"/>
    </xf>
    <xf numFmtId="164" fontId="10" fillId="0" borderId="0" xfId="54" applyFont="1" applyAlignment="1">
      <alignment vertical="top" wrapText="1"/>
    </xf>
    <xf numFmtId="165" fontId="10" fillId="0" borderId="0" xfId="54" applyNumberFormat="1" applyFont="1" applyAlignment="1">
      <alignment vertical="top"/>
    </xf>
    <xf numFmtId="0" fontId="9" fillId="8" borderId="0" xfId="0" applyFont="1" applyFill="1"/>
    <xf numFmtId="0" fontId="10" fillId="8" borderId="0" xfId="0" applyFont="1" applyFill="1"/>
    <xf numFmtId="165" fontId="10" fillId="8" borderId="0" xfId="0" applyNumberFormat="1" applyFont="1" applyFill="1"/>
    <xf numFmtId="0" fontId="9" fillId="9" borderId="77" xfId="0" applyFont="1" applyFill="1" applyBorder="1" applyAlignment="1">
      <alignment horizontal="center" vertical="center" wrapText="1"/>
    </xf>
    <xf numFmtId="165" fontId="9" fillId="3" borderId="101" xfId="54" applyNumberFormat="1" applyFont="1" applyFill="1" applyBorder="1" applyAlignment="1">
      <alignment horizontal="right"/>
    </xf>
    <xf numFmtId="165" fontId="10" fillId="4" borderId="104" xfId="54" applyNumberFormat="1" applyFont="1" applyFill="1" applyBorder="1" applyAlignment="1">
      <alignment horizontal="center" vertical="center" wrapText="1"/>
    </xf>
    <xf numFmtId="165" fontId="10" fillId="4" borderId="95" xfId="54" applyNumberFormat="1" applyFont="1" applyFill="1" applyBorder="1" applyAlignment="1">
      <alignment horizontal="center" vertical="center" wrapText="1"/>
    </xf>
    <xf numFmtId="165" fontId="10" fillId="4" borderId="105" xfId="54" applyNumberFormat="1" applyFont="1" applyFill="1" applyBorder="1" applyAlignment="1">
      <alignment horizontal="center" vertical="center" wrapText="1"/>
    </xf>
    <xf numFmtId="165" fontId="10" fillId="4" borderId="101" xfId="54" applyNumberFormat="1" applyFont="1" applyFill="1" applyBorder="1" applyAlignment="1">
      <alignment horizontal="center" vertical="center" wrapText="1"/>
    </xf>
    <xf numFmtId="165" fontId="10" fillId="4" borderId="106" xfId="54" applyNumberFormat="1" applyFont="1" applyFill="1" applyBorder="1" applyAlignment="1">
      <alignment horizontal="center" vertical="center" wrapText="1"/>
    </xf>
    <xf numFmtId="165" fontId="10" fillId="4" borderId="107" xfId="54" applyNumberFormat="1" applyFont="1" applyFill="1" applyBorder="1" applyAlignment="1">
      <alignment horizontal="center" vertical="center" wrapText="1"/>
    </xf>
    <xf numFmtId="165" fontId="10" fillId="4" borderId="108" xfId="0" applyNumberFormat="1" applyFont="1" applyFill="1" applyBorder="1" applyAlignment="1">
      <alignment horizontal="center" vertical="center"/>
    </xf>
    <xf numFmtId="165" fontId="10" fillId="4" borderId="109" xfId="54" applyNumberFormat="1" applyFont="1" applyFill="1" applyBorder="1" applyAlignment="1">
      <alignment horizontal="center" vertical="center" wrapText="1"/>
    </xf>
    <xf numFmtId="165" fontId="10" fillId="4" borderId="96" xfId="54" applyNumberFormat="1" applyFont="1" applyFill="1" applyBorder="1" applyAlignment="1">
      <alignment horizontal="center" vertical="center" wrapText="1"/>
    </xf>
    <xf numFmtId="165" fontId="27" fillId="3" borderId="101" xfId="54" applyNumberFormat="1" applyFont="1" applyFill="1" applyBorder="1" applyAlignment="1">
      <alignment horizontal="center"/>
    </xf>
    <xf numFmtId="4" fontId="22" fillId="0" borderId="3" xfId="0" applyNumberFormat="1" applyFont="1" applyBorder="1" applyAlignment="1">
      <alignment horizontal="center" vertical="center"/>
    </xf>
    <xf numFmtId="4" fontId="23" fillId="0" borderId="101" xfId="54" applyNumberFormat="1" applyFont="1" applyBorder="1" applyAlignment="1">
      <alignment horizontal="right" vertical="center"/>
    </xf>
    <xf numFmtId="4" fontId="10" fillId="0" borderId="111" xfId="54" applyNumberFormat="1" applyFont="1" applyBorder="1" applyAlignment="1">
      <alignment horizontal="right" vertical="center"/>
    </xf>
    <xf numFmtId="4" fontId="7" fillId="3" borderId="101" xfId="54" applyNumberFormat="1" applyFont="1" applyFill="1" applyBorder="1" applyAlignment="1">
      <alignment horizontal="right"/>
    </xf>
    <xf numFmtId="2" fontId="10" fillId="4" borderId="108" xfId="0" applyNumberFormat="1" applyFont="1" applyFill="1" applyBorder="1" applyAlignment="1">
      <alignment horizontal="right" vertical="center"/>
    </xf>
    <xf numFmtId="2" fontId="10" fillId="4" borderId="112" xfId="0" applyNumberFormat="1" applyFont="1" applyFill="1" applyBorder="1" applyAlignment="1">
      <alignment horizontal="right" vertical="center"/>
    </xf>
    <xf numFmtId="2" fontId="10" fillId="4" borderId="102" xfId="0" applyNumberFormat="1" applyFont="1" applyFill="1" applyBorder="1" applyAlignment="1">
      <alignment horizontal="right" vertical="center"/>
    </xf>
    <xf numFmtId="165" fontId="11" fillId="3" borderId="3" xfId="54" applyNumberFormat="1" applyFont="1" applyFill="1" applyBorder="1" applyAlignment="1">
      <alignment horizontal="right" vertical="center"/>
    </xf>
    <xf numFmtId="164" fontId="32" fillId="0" borderId="0" xfId="54" applyFont="1" applyAlignment="1">
      <alignment horizontal="right" vertical="center"/>
    </xf>
    <xf numFmtId="165" fontId="11" fillId="3" borderId="102" xfId="0" applyNumberFormat="1" applyFont="1" applyFill="1" applyBorder="1" applyAlignment="1">
      <alignment horizontal="right" vertical="center"/>
    </xf>
    <xf numFmtId="165" fontId="9" fillId="3" borderId="113" xfId="54" applyNumberFormat="1" applyFont="1" applyFill="1" applyBorder="1" applyAlignment="1">
      <alignment horizontal="center" vertical="center" wrapText="1"/>
    </xf>
    <xf numFmtId="165" fontId="10" fillId="4" borderId="104" xfId="54" applyNumberFormat="1" applyFont="1" applyFill="1" applyBorder="1" applyAlignment="1">
      <alignment horizontal="right" vertical="center" wrapText="1"/>
    </xf>
    <xf numFmtId="165" fontId="10" fillId="4" borderId="102" xfId="54" applyNumberFormat="1" applyFont="1" applyFill="1" applyBorder="1" applyAlignment="1">
      <alignment vertical="center" wrapText="1"/>
    </xf>
    <xf numFmtId="165" fontId="10" fillId="4" borderId="114" xfId="54" applyNumberFormat="1" applyFont="1" applyFill="1" applyBorder="1" applyAlignment="1">
      <alignment vertical="center" wrapText="1"/>
    </xf>
    <xf numFmtId="4" fontId="9" fillId="3" borderId="101" xfId="54" applyNumberFormat="1" applyFont="1" applyFill="1" applyBorder="1" applyAlignment="1">
      <alignment horizontal="right" vertical="center"/>
    </xf>
    <xf numFmtId="165" fontId="29" fillId="3" borderId="101" xfId="54" applyNumberFormat="1" applyFont="1" applyFill="1" applyBorder="1" applyAlignment="1">
      <alignment horizontal="center" vertical="center" wrapText="1"/>
    </xf>
    <xf numFmtId="4" fontId="10" fillId="4" borderId="80" xfId="0" applyNumberFormat="1" applyFont="1" applyFill="1" applyBorder="1" applyAlignment="1">
      <alignment horizontal="right" vertical="center"/>
    </xf>
    <xf numFmtId="165" fontId="9" fillId="3" borderId="101" xfId="54" applyNumberFormat="1" applyFont="1" applyFill="1" applyBorder="1" applyAlignment="1">
      <alignment horizontal="center" vertical="center"/>
    </xf>
    <xf numFmtId="4" fontId="10" fillId="0" borderId="101" xfId="54" applyNumberFormat="1" applyFont="1" applyBorder="1" applyAlignment="1">
      <alignment horizontal="center" vertical="center"/>
    </xf>
    <xf numFmtId="4" fontId="10" fillId="0" borderId="111" xfId="54" applyNumberFormat="1" applyFont="1" applyBorder="1" applyAlignment="1">
      <alignment horizontal="center" vertical="center"/>
    </xf>
    <xf numFmtId="166" fontId="9" fillId="3" borderId="101" xfId="54" applyNumberFormat="1" applyFont="1" applyFill="1" applyBorder="1"/>
    <xf numFmtId="4" fontId="10" fillId="4" borderId="115" xfId="54" applyNumberFormat="1" applyFont="1" applyFill="1" applyBorder="1" applyAlignment="1">
      <alignment horizontal="right" vertical="center" wrapText="1"/>
    </xf>
    <xf numFmtId="4" fontId="10" fillId="4" borderId="116" xfId="54" applyNumberFormat="1" applyFont="1" applyFill="1" applyBorder="1" applyAlignment="1">
      <alignment horizontal="right" vertical="center" wrapText="1"/>
    </xf>
    <xf numFmtId="4" fontId="10" fillId="4" borderId="117" xfId="54" applyNumberFormat="1" applyFont="1" applyFill="1" applyBorder="1" applyAlignment="1">
      <alignment horizontal="right" vertical="center" wrapText="1"/>
    </xf>
    <xf numFmtId="164" fontId="10" fillId="4" borderId="77" xfId="54" applyFont="1" applyFill="1" applyBorder="1" applyAlignment="1">
      <alignment horizontal="center" vertical="center" wrapText="1"/>
    </xf>
    <xf numFmtId="165" fontId="9" fillId="3" borderId="101" xfId="54" applyNumberFormat="1" applyFont="1" applyFill="1" applyBorder="1" applyAlignment="1">
      <alignment vertical="top"/>
    </xf>
    <xf numFmtId="165" fontId="10" fillId="4" borderId="119" xfId="54" applyNumberFormat="1" applyFont="1" applyFill="1" applyBorder="1" applyAlignment="1">
      <alignment horizontal="center" vertical="center" wrapText="1"/>
    </xf>
    <xf numFmtId="165" fontId="10" fillId="4" borderId="88" xfId="54" applyNumberFormat="1" applyFont="1" applyFill="1" applyBorder="1" applyAlignment="1">
      <alignment horizontal="center" vertical="center" wrapText="1"/>
    </xf>
    <xf numFmtId="4" fontId="10" fillId="4" borderId="96" xfId="54" applyNumberFormat="1" applyFont="1" applyFill="1" applyBorder="1" applyAlignment="1">
      <alignment horizontal="right" vertical="center"/>
    </xf>
    <xf numFmtId="165" fontId="8" fillId="4" borderId="111" xfId="0" applyNumberFormat="1" applyFont="1" applyFill="1" applyBorder="1" applyAlignment="1">
      <alignment horizontal="right" vertical="center"/>
    </xf>
    <xf numFmtId="165" fontId="9" fillId="3" borderId="101" xfId="54" applyNumberFormat="1" applyFont="1" applyFill="1" applyBorder="1"/>
    <xf numFmtId="165" fontId="10" fillId="4" borderId="114" xfId="0" applyNumberFormat="1" applyFont="1" applyFill="1" applyBorder="1" applyAlignment="1">
      <alignment horizontal="right" vertical="center"/>
    </xf>
    <xf numFmtId="165" fontId="9" fillId="3" borderId="101" xfId="54" applyNumberFormat="1" applyFont="1" applyFill="1" applyBorder="1" applyAlignment="1">
      <alignment horizontal="right" vertical="center"/>
    </xf>
    <xf numFmtId="4" fontId="10" fillId="0" borderId="111" xfId="0" applyNumberFormat="1" applyFont="1" applyBorder="1" applyAlignment="1">
      <alignment horizontal="right" vertical="center"/>
    </xf>
    <xf numFmtId="4" fontId="10" fillId="4" borderId="114" xfId="0" applyNumberFormat="1" applyFont="1" applyFill="1" applyBorder="1" applyAlignment="1">
      <alignment vertical="center"/>
    </xf>
    <xf numFmtId="4" fontId="10" fillId="4" borderId="101" xfId="54" applyNumberFormat="1" applyFont="1" applyFill="1" applyBorder="1" applyAlignment="1">
      <alignment vertical="center"/>
    </xf>
    <xf numFmtId="2" fontId="10" fillId="4" borderId="101" xfId="54" applyNumberFormat="1" applyFont="1" applyFill="1" applyBorder="1" applyAlignment="1">
      <alignment vertical="center"/>
    </xf>
    <xf numFmtId="4" fontId="9" fillId="3" borderId="101" xfId="54" applyNumberFormat="1" applyFont="1" applyFill="1" applyBorder="1"/>
    <xf numFmtId="4" fontId="21" fillId="4" borderId="101" xfId="54" applyNumberFormat="1" applyFont="1" applyFill="1" applyBorder="1" applyAlignment="1">
      <alignment horizontal="right" vertical="center" wrapText="1"/>
    </xf>
    <xf numFmtId="4" fontId="9" fillId="3" borderId="101" xfId="54" applyNumberFormat="1" applyFont="1" applyFill="1" applyBorder="1" applyAlignment="1">
      <alignment horizontal="right"/>
    </xf>
    <xf numFmtId="165" fontId="21" fillId="4" borderId="104" xfId="54" applyNumberFormat="1" applyFont="1" applyFill="1" applyBorder="1" applyAlignment="1">
      <alignment horizontal="right" vertical="center" wrapText="1"/>
    </xf>
    <xf numFmtId="165" fontId="21" fillId="4" borderId="102" xfId="54" applyNumberFormat="1" applyFont="1" applyFill="1" applyBorder="1" applyAlignment="1">
      <alignment horizontal="right" vertical="center" wrapText="1"/>
    </xf>
    <xf numFmtId="165" fontId="29" fillId="3" borderId="102" xfId="54" applyNumberFormat="1" applyFont="1" applyFill="1" applyBorder="1" applyAlignment="1">
      <alignment horizontal="center" vertical="top" wrapText="1"/>
    </xf>
    <xf numFmtId="165" fontId="11" fillId="3" borderId="102" xfId="54" applyNumberFormat="1" applyFont="1" applyFill="1" applyBorder="1" applyAlignment="1">
      <alignment horizontal="center" vertical="center" wrapText="1"/>
    </xf>
    <xf numFmtId="165" fontId="7" fillId="0" borderId="0" xfId="0" applyNumberFormat="1" applyFont="1" applyAlignment="1">
      <alignment horizontal="right"/>
    </xf>
    <xf numFmtId="165" fontId="10" fillId="0" borderId="101" xfId="0" applyNumberFormat="1" applyFont="1" applyBorder="1" applyAlignment="1">
      <alignment horizontal="right" vertical="center"/>
    </xf>
    <xf numFmtId="4" fontId="21" fillId="4" borderId="111" xfId="52" applyNumberFormat="1" applyFont="1" applyFill="1" applyBorder="1" applyAlignment="1">
      <alignment horizontal="center" vertical="center" wrapText="1"/>
    </xf>
    <xf numFmtId="4" fontId="9" fillId="3" borderId="101" xfId="54" applyNumberFormat="1" applyFont="1" applyFill="1" applyBorder="1" applyAlignment="1">
      <alignment vertical="center"/>
    </xf>
    <xf numFmtId="4" fontId="10" fillId="4" borderId="104" xfId="54" applyNumberFormat="1" applyFont="1" applyFill="1" applyBorder="1" applyAlignment="1">
      <alignment horizontal="right" vertical="center" wrapText="1"/>
    </xf>
    <xf numFmtId="165" fontId="10" fillId="0" borderId="111" xfId="54" applyNumberFormat="1" applyFont="1" applyBorder="1" applyAlignment="1">
      <alignment horizontal="right" vertical="center"/>
    </xf>
    <xf numFmtId="4" fontId="10" fillId="0" borderId="120" xfId="0" applyNumberFormat="1" applyFont="1" applyBorder="1" applyAlignment="1">
      <alignment horizontal="right" vertical="center"/>
    </xf>
    <xf numFmtId="165" fontId="9" fillId="3" borderId="3" xfId="54" applyNumberFormat="1" applyFont="1" applyFill="1" applyBorder="1" applyAlignment="1">
      <alignment horizontal="right" vertical="center"/>
    </xf>
    <xf numFmtId="4" fontId="21" fillId="4" borderId="111" xfId="52" applyNumberFormat="1" applyFont="1" applyFill="1" applyBorder="1" applyAlignment="1">
      <alignment horizontal="right" vertical="center" wrapText="1"/>
    </xf>
    <xf numFmtId="4" fontId="9" fillId="3" borderId="101" xfId="2" applyNumberFormat="1" applyFont="1" applyFill="1" applyBorder="1" applyAlignment="1" applyProtection="1">
      <alignment horizontal="right" vertical="center"/>
      <protection locked="0"/>
    </xf>
    <xf numFmtId="165" fontId="21" fillId="4" borderId="101" xfId="52" applyNumberFormat="1" applyFont="1" applyFill="1" applyBorder="1" applyAlignment="1">
      <alignment horizontal="right" vertical="center" wrapText="1"/>
    </xf>
    <xf numFmtId="165" fontId="9" fillId="3" borderId="101" xfId="54" applyNumberFormat="1" applyFont="1" applyFill="1" applyBorder="1" applyAlignment="1">
      <alignment vertical="center"/>
    </xf>
    <xf numFmtId="165" fontId="7" fillId="3" borderId="3" xfId="54" applyNumberFormat="1" applyFont="1" applyFill="1" applyBorder="1" applyAlignment="1">
      <alignment horizontal="right" vertical="center"/>
    </xf>
    <xf numFmtId="165" fontId="38" fillId="3" borderId="3" xfId="54" applyNumberFormat="1" applyFont="1" applyFill="1" applyBorder="1" applyAlignment="1">
      <alignment horizontal="center" vertical="center" wrapText="1"/>
    </xf>
    <xf numFmtId="165" fontId="38" fillId="3" borderId="101" xfId="54" applyNumberFormat="1" applyFont="1" applyFill="1" applyBorder="1" applyAlignment="1">
      <alignment horizontal="center" vertical="center" wrapText="1"/>
    </xf>
    <xf numFmtId="4" fontId="10" fillId="0" borderId="101" xfId="0" applyNumberFormat="1" applyFont="1" applyBorder="1" applyAlignment="1">
      <alignment horizontal="right" vertical="center"/>
    </xf>
    <xf numFmtId="0" fontId="10" fillId="0" borderId="118" xfId="0" applyFont="1" applyBorder="1" applyAlignment="1" applyProtection="1">
      <alignment vertical="center"/>
      <protection locked="0"/>
    </xf>
    <xf numFmtId="0" fontId="10" fillId="0" borderId="101" xfId="0" applyFont="1" applyBorder="1" applyAlignment="1" applyProtection="1">
      <alignment horizontal="center" vertical="center"/>
      <protection locked="0"/>
    </xf>
    <xf numFmtId="0" fontId="10" fillId="0" borderId="106" xfId="0" applyFont="1" applyBorder="1" applyAlignment="1" applyProtection="1">
      <alignment horizontal="center" vertical="center"/>
      <protection locked="0"/>
    </xf>
    <xf numFmtId="0" fontId="9" fillId="0" borderId="96" xfId="0" applyFont="1" applyBorder="1" applyAlignment="1" applyProtection="1">
      <alignment vertical="center" wrapText="1"/>
      <protection locked="0"/>
    </xf>
    <xf numFmtId="0" fontId="10" fillId="0" borderId="105" xfId="0" applyFont="1" applyBorder="1" applyAlignment="1" applyProtection="1">
      <alignment vertical="center"/>
      <protection locked="0"/>
    </xf>
    <xf numFmtId="0" fontId="10" fillId="0" borderId="101" xfId="0" applyFont="1" applyBorder="1" applyAlignment="1" applyProtection="1">
      <alignment vertical="center"/>
      <protection locked="0"/>
    </xf>
    <xf numFmtId="0" fontId="11" fillId="6" borderId="61" xfId="0" applyFont="1" applyFill="1" applyBorder="1" applyAlignment="1" applyProtection="1">
      <alignment horizontal="center" vertical="center"/>
      <protection locked="0"/>
    </xf>
    <xf numFmtId="0" fontId="11" fillId="6" borderId="62" xfId="0" applyFont="1" applyFill="1" applyBorder="1" applyAlignment="1" applyProtection="1">
      <alignment horizontal="center" vertical="center"/>
      <protection locked="0"/>
    </xf>
    <xf numFmtId="0" fontId="11" fillId="6" borderId="63" xfId="0" applyFont="1" applyFill="1" applyBorder="1" applyAlignment="1" applyProtection="1">
      <alignment horizontal="center" vertical="center"/>
      <protection locked="0"/>
    </xf>
    <xf numFmtId="165" fontId="10" fillId="4" borderId="91" xfId="54" applyNumberFormat="1" applyFont="1" applyFill="1" applyBorder="1" applyAlignment="1">
      <alignment horizontal="right" vertical="center" wrapText="1"/>
    </xf>
    <xf numFmtId="165" fontId="10" fillId="4" borderId="10" xfId="54" applyNumberFormat="1" applyFont="1" applyFill="1" applyBorder="1" applyAlignment="1">
      <alignment horizontal="right" vertical="center" wrapText="1"/>
    </xf>
    <xf numFmtId="165" fontId="10" fillId="4" borderId="94" xfId="54" applyNumberFormat="1" applyFont="1" applyFill="1" applyBorder="1" applyAlignment="1">
      <alignment horizontal="right" vertical="center" wrapText="1"/>
    </xf>
    <xf numFmtId="0" fontId="0" fillId="0" borderId="77" xfId="0" applyBorder="1"/>
    <xf numFmtId="0" fontId="0" fillId="4" borderId="77" xfId="0" applyFill="1" applyBorder="1"/>
    <xf numFmtId="0" fontId="11" fillId="7" borderId="77" xfId="0" applyFont="1" applyFill="1" applyBorder="1" applyAlignment="1">
      <alignment horizontal="center" wrapText="1"/>
    </xf>
    <xf numFmtId="0" fontId="0" fillId="0" borderId="88" xfId="0" applyBorder="1"/>
    <xf numFmtId="0" fontId="0" fillId="0" borderId="123" xfId="0" applyBorder="1"/>
    <xf numFmtId="165" fontId="10" fillId="4" borderId="124" xfId="54" applyNumberFormat="1" applyFont="1" applyFill="1" applyBorder="1" applyAlignment="1">
      <alignment horizontal="right" vertical="center" wrapText="1"/>
    </xf>
    <xf numFmtId="165" fontId="10" fillId="4" borderId="125" xfId="54" applyNumberFormat="1" applyFont="1" applyFill="1" applyBorder="1" applyAlignment="1">
      <alignment horizontal="right" vertical="center" wrapText="1"/>
    </xf>
    <xf numFmtId="164" fontId="3" fillId="0" borderId="77" xfId="54" applyBorder="1"/>
    <xf numFmtId="164" fontId="3" fillId="4" borderId="77" xfId="54" applyFill="1" applyBorder="1"/>
    <xf numFmtId="164" fontId="3" fillId="4" borderId="77" xfId="54" applyFill="1" applyBorder="1" applyAlignment="1">
      <alignment wrapText="1"/>
    </xf>
    <xf numFmtId="164" fontId="3" fillId="0" borderId="88" xfId="54" applyBorder="1"/>
    <xf numFmtId="165" fontId="10" fillId="4" borderId="126" xfId="54" applyNumberFormat="1" applyFont="1" applyFill="1" applyBorder="1" applyAlignment="1">
      <alignment horizontal="center" vertical="center" wrapText="1"/>
    </xf>
    <xf numFmtId="164" fontId="47" fillId="7" borderId="77" xfId="54" applyFont="1" applyFill="1" applyBorder="1" applyAlignment="1">
      <alignment horizontal="center" vertical="center" wrapText="1"/>
    </xf>
    <xf numFmtId="164" fontId="30" fillId="7" borderId="77" xfId="54" applyFont="1" applyFill="1" applyBorder="1" applyAlignment="1">
      <alignment horizontal="center" wrapText="1"/>
    </xf>
    <xf numFmtId="164" fontId="9" fillId="4" borderId="0" xfId="54" applyFont="1" applyFill="1" applyBorder="1" applyAlignment="1">
      <alignment wrapText="1"/>
    </xf>
    <xf numFmtId="164" fontId="26" fillId="4" borderId="0" xfId="54" applyFont="1" applyFill="1" applyBorder="1" applyAlignment="1">
      <alignment wrapText="1"/>
    </xf>
    <xf numFmtId="164" fontId="3" fillId="0" borderId="95" xfId="54" applyBorder="1"/>
    <xf numFmtId="164" fontId="3" fillId="4" borderId="88" xfId="54" applyFill="1" applyBorder="1"/>
    <xf numFmtId="2" fontId="10" fillId="4" borderId="127" xfId="54" applyNumberFormat="1" applyFont="1" applyFill="1" applyBorder="1" applyAlignment="1">
      <alignment horizontal="center" vertical="center" wrapText="1"/>
    </xf>
    <xf numFmtId="4" fontId="10" fillId="4" borderId="15" xfId="0" applyNumberFormat="1" applyFont="1" applyFill="1" applyBorder="1" applyAlignment="1">
      <alignment horizontal="right" vertical="center"/>
    </xf>
    <xf numFmtId="164" fontId="3" fillId="0" borderId="0" xfId="54" applyAlignment="1">
      <alignment wrapText="1"/>
    </xf>
    <xf numFmtId="164" fontId="11" fillId="3" borderId="20" xfId="54" applyFont="1" applyFill="1" applyBorder="1" applyAlignment="1">
      <alignment horizontal="center" vertical="center" wrapText="1"/>
    </xf>
    <xf numFmtId="164" fontId="11" fillId="3" borderId="93" xfId="54" applyFont="1" applyFill="1" applyBorder="1" applyAlignment="1">
      <alignment horizontal="center" vertical="center" wrapText="1"/>
    </xf>
    <xf numFmtId="165" fontId="11" fillId="3" borderId="20" xfId="54" applyNumberFormat="1" applyFont="1" applyFill="1" applyBorder="1" applyAlignment="1">
      <alignment horizontal="center" vertical="center" wrapText="1"/>
    </xf>
    <xf numFmtId="165" fontId="11" fillId="3" borderId="80" xfId="54" applyNumberFormat="1" applyFont="1" applyFill="1" applyBorder="1" applyAlignment="1">
      <alignment horizontal="center" vertical="center" wrapText="1"/>
    </xf>
    <xf numFmtId="171" fontId="3" fillId="0" borderId="77" xfId="54" applyNumberFormat="1" applyBorder="1"/>
    <xf numFmtId="0" fontId="8" fillId="0" borderId="77" xfId="0" applyFont="1" applyBorder="1"/>
    <xf numFmtId="0" fontId="5" fillId="4" borderId="77" xfId="0" applyFont="1" applyFill="1" applyBorder="1"/>
    <xf numFmtId="0" fontId="22" fillId="0" borderId="77" xfId="0" applyFont="1" applyBorder="1"/>
    <xf numFmtId="175" fontId="10" fillId="0" borderId="77" xfId="0" applyNumberFormat="1" applyFont="1" applyBorder="1" applyAlignment="1" applyProtection="1">
      <alignment horizontal="center" vertical="center" wrapText="1"/>
      <protection locked="0"/>
    </xf>
    <xf numFmtId="0" fontId="10" fillId="0" borderId="77" xfId="57" applyFont="1" applyBorder="1" applyAlignment="1" applyProtection="1">
      <alignment horizontal="center" vertical="center"/>
      <protection locked="0"/>
    </xf>
    <xf numFmtId="0" fontId="10" fillId="0" borderId="77" xfId="0" applyFont="1" applyBorder="1" applyAlignment="1">
      <alignment horizontal="center" vertical="center" wrapText="1"/>
    </xf>
    <xf numFmtId="0" fontId="11" fillId="3" borderId="3" xfId="0" applyFont="1" applyFill="1" applyBorder="1" applyAlignment="1" applyProtection="1">
      <alignment horizontal="center" vertical="center"/>
      <protection locked="0"/>
    </xf>
    <xf numFmtId="0" fontId="11" fillId="3" borderId="26" xfId="0" applyFont="1" applyFill="1" applyBorder="1" applyAlignment="1" applyProtection="1">
      <alignment horizontal="center" vertical="center"/>
      <protection locked="0"/>
    </xf>
    <xf numFmtId="0" fontId="11" fillId="3" borderId="40" xfId="0" applyFont="1" applyFill="1" applyBorder="1" applyAlignment="1" applyProtection="1">
      <alignment horizontal="center" vertical="center"/>
      <protection locked="0"/>
    </xf>
    <xf numFmtId="0" fontId="10" fillId="0" borderId="51" xfId="0" applyFont="1" applyBorder="1" applyAlignment="1" applyProtection="1">
      <alignment vertical="center"/>
      <protection locked="0"/>
    </xf>
    <xf numFmtId="175" fontId="10" fillId="0" borderId="77" xfId="0" applyNumberFormat="1" applyFont="1" applyBorder="1" applyAlignment="1" applyProtection="1">
      <alignment horizontal="left" vertical="center" wrapText="1"/>
      <protection locked="0"/>
    </xf>
    <xf numFmtId="0" fontId="10" fillId="0" borderId="77" xfId="0" applyFont="1" applyBorder="1" applyAlignment="1" applyProtection="1">
      <alignment vertical="center"/>
      <protection locked="0"/>
    </xf>
    <xf numFmtId="0" fontId="11" fillId="3" borderId="27"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protection locked="0"/>
    </xf>
    <xf numFmtId="0" fontId="10" fillId="4" borderId="77" xfId="0" applyFont="1" applyFill="1" applyBorder="1" applyAlignment="1">
      <alignment horizontal="center" vertical="center"/>
    </xf>
    <xf numFmtId="165" fontId="10" fillId="4" borderId="34" xfId="54" applyNumberFormat="1" applyFont="1" applyFill="1" applyBorder="1" applyAlignment="1">
      <alignment horizontal="center" vertical="center" wrapText="1"/>
    </xf>
    <xf numFmtId="165" fontId="10" fillId="4" borderId="130" xfId="54" applyNumberFormat="1" applyFont="1" applyFill="1" applyBorder="1" applyAlignment="1">
      <alignment horizontal="center" vertical="center" wrapText="1"/>
    </xf>
    <xf numFmtId="0" fontId="10" fillId="0" borderId="40" xfId="0" applyFont="1" applyBorder="1" applyAlignment="1">
      <alignment vertical="center"/>
    </xf>
    <xf numFmtId="0" fontId="10" fillId="0" borderId="77" xfId="0" applyFont="1" applyBorder="1" applyAlignment="1">
      <alignment horizontal="center" vertical="center"/>
    </xf>
    <xf numFmtId="165" fontId="10" fillId="4" borderId="34" xfId="54" applyNumberFormat="1" applyFont="1" applyFill="1" applyBorder="1" applyAlignment="1">
      <alignment horizontal="right" vertical="center" wrapText="1"/>
    </xf>
    <xf numFmtId="0" fontId="10" fillId="0" borderId="40" xfId="0" applyFont="1" applyBorder="1"/>
    <xf numFmtId="0" fontId="22" fillId="0" borderId="40" xfId="0" applyFont="1" applyBorder="1" applyAlignment="1">
      <alignment vertical="center"/>
    </xf>
    <xf numFmtId="165" fontId="11" fillId="3" borderId="2" xfId="54" applyNumberFormat="1" applyFont="1" applyFill="1" applyBorder="1" applyAlignment="1">
      <alignment horizontal="center" vertical="center" wrapText="1"/>
    </xf>
    <xf numFmtId="165" fontId="11" fillId="3" borderId="79" xfId="54" applyNumberFormat="1" applyFont="1" applyFill="1" applyBorder="1" applyAlignment="1">
      <alignment horizontal="center" vertical="center" wrapText="1"/>
    </xf>
    <xf numFmtId="164" fontId="11" fillId="3" borderId="81" xfId="54" applyFont="1" applyFill="1" applyBorder="1" applyAlignment="1">
      <alignment horizontal="center" vertical="center" wrapText="1"/>
    </xf>
    <xf numFmtId="165" fontId="11" fillId="3" borderId="122" xfId="54" applyNumberFormat="1" applyFont="1" applyFill="1" applyBorder="1" applyAlignment="1">
      <alignment horizontal="center" vertical="center" wrapText="1"/>
    </xf>
    <xf numFmtId="165" fontId="11" fillId="3" borderId="15" xfId="54" applyNumberFormat="1" applyFont="1" applyFill="1" applyBorder="1" applyAlignment="1">
      <alignment horizontal="center" vertical="center" wrapText="1"/>
    </xf>
    <xf numFmtId="164" fontId="48" fillId="7" borderId="77" xfId="54" applyFont="1" applyFill="1" applyBorder="1" applyAlignment="1">
      <alignment horizontal="center" wrapText="1"/>
    </xf>
    <xf numFmtId="4" fontId="10" fillId="4" borderId="0" xfId="54" applyNumberFormat="1" applyFont="1" applyFill="1" applyBorder="1" applyAlignment="1">
      <alignment horizontal="right" vertical="center" wrapText="1"/>
    </xf>
    <xf numFmtId="4" fontId="9" fillId="3" borderId="77" xfId="54" applyNumberFormat="1" applyFont="1" applyFill="1" applyBorder="1" applyAlignment="1">
      <alignment horizontal="right" vertical="center"/>
    </xf>
    <xf numFmtId="165" fontId="11" fillId="3" borderId="103" xfId="54" applyNumberFormat="1" applyFont="1" applyFill="1" applyBorder="1" applyAlignment="1">
      <alignment horizontal="center" vertical="center" wrapText="1"/>
    </xf>
    <xf numFmtId="164" fontId="11" fillId="6" borderId="45" xfId="54" applyFont="1" applyFill="1" applyBorder="1" applyAlignment="1">
      <alignment horizontal="center" vertical="center" wrapText="1"/>
    </xf>
    <xf numFmtId="164" fontId="11" fillId="6" borderId="46" xfId="54" applyFont="1" applyFill="1" applyBorder="1" applyAlignment="1">
      <alignment horizontal="center" vertical="center" wrapText="1"/>
    </xf>
    <xf numFmtId="164" fontId="11" fillId="6" borderId="47" xfId="54" applyFont="1" applyFill="1" applyBorder="1" applyAlignment="1">
      <alignment horizontal="center" vertical="center" wrapText="1"/>
    </xf>
    <xf numFmtId="164" fontId="11" fillId="6" borderId="48" xfId="54" applyFont="1" applyFill="1" applyBorder="1" applyAlignment="1">
      <alignment horizontal="center" vertical="center" wrapText="1"/>
    </xf>
    <xf numFmtId="4" fontId="11" fillId="6" borderId="49" xfId="54" applyNumberFormat="1" applyFont="1" applyFill="1" applyBorder="1" applyAlignment="1">
      <alignment horizontal="center" vertical="center" wrapText="1"/>
    </xf>
    <xf numFmtId="164" fontId="11" fillId="6" borderId="49" xfId="54" applyFont="1" applyFill="1" applyBorder="1" applyAlignment="1">
      <alignment horizontal="center" vertical="center" wrapText="1"/>
    </xf>
    <xf numFmtId="4" fontId="11" fillId="6" borderId="110" xfId="54" applyNumberFormat="1" applyFont="1" applyFill="1" applyBorder="1" applyAlignment="1">
      <alignment horizontal="center" vertical="center" wrapText="1"/>
    </xf>
    <xf numFmtId="164" fontId="48" fillId="10" borderId="77" xfId="54" applyFont="1" applyFill="1" applyBorder="1" applyAlignment="1">
      <alignment horizontal="center" wrapText="1"/>
    </xf>
    <xf numFmtId="164" fontId="38" fillId="3" borderId="1" xfId="54" applyFont="1" applyFill="1" applyBorder="1" applyAlignment="1">
      <alignment horizontal="center" vertical="center" wrapText="1"/>
    </xf>
    <xf numFmtId="164" fontId="38" fillId="3" borderId="2" xfId="54" applyFont="1" applyFill="1" applyBorder="1" applyAlignment="1">
      <alignment horizontal="center" vertical="center" wrapText="1"/>
    </xf>
    <xf numFmtId="166" fontId="38" fillId="3" borderId="1" xfId="54" applyNumberFormat="1" applyFont="1" applyFill="1" applyBorder="1" applyAlignment="1">
      <alignment horizontal="center" vertical="center" wrapText="1"/>
    </xf>
    <xf numFmtId="166" fontId="38" fillId="3" borderId="80" xfId="54" applyNumberFormat="1" applyFont="1" applyFill="1" applyBorder="1" applyAlignment="1">
      <alignment horizontal="center" vertical="center" wrapText="1"/>
    </xf>
    <xf numFmtId="166" fontId="9" fillId="3" borderId="9" xfId="54" applyNumberFormat="1" applyFont="1" applyFill="1" applyBorder="1" applyAlignment="1">
      <alignment horizontal="right"/>
    </xf>
    <xf numFmtId="165" fontId="23" fillId="0" borderId="0" xfId="54" applyNumberFormat="1" applyFont="1" applyBorder="1"/>
    <xf numFmtId="165" fontId="9" fillId="3" borderId="77" xfId="54" applyNumberFormat="1" applyFont="1" applyFill="1" applyBorder="1" applyAlignment="1">
      <alignment horizontal="center" vertical="center"/>
    </xf>
    <xf numFmtId="0" fontId="11" fillId="3" borderId="5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34" xfId="0" applyFont="1" applyFill="1" applyBorder="1" applyAlignment="1">
      <alignment horizontal="center" vertical="center" wrapText="1"/>
    </xf>
    <xf numFmtId="165" fontId="11" fillId="3" borderId="34" xfId="0" applyNumberFormat="1" applyFont="1" applyFill="1" applyBorder="1" applyAlignment="1">
      <alignment horizontal="center" vertical="center" wrapText="1"/>
    </xf>
    <xf numFmtId="165" fontId="11" fillId="3" borderId="3" xfId="0" applyNumberFormat="1" applyFont="1" applyFill="1" applyBorder="1" applyAlignment="1">
      <alignment horizontal="center" vertical="center" wrapText="1"/>
    </xf>
    <xf numFmtId="165" fontId="11" fillId="3" borderId="101" xfId="0" applyNumberFormat="1" applyFont="1" applyFill="1" applyBorder="1" applyAlignment="1">
      <alignment horizontal="center" vertical="center" wrapText="1"/>
    </xf>
    <xf numFmtId="0" fontId="11" fillId="3" borderId="56" xfId="0" applyFont="1" applyFill="1" applyBorder="1" applyAlignment="1">
      <alignment horizontal="center" vertical="center" wrapText="1"/>
    </xf>
    <xf numFmtId="164" fontId="48" fillId="7" borderId="77" xfId="54" applyFont="1" applyFill="1" applyBorder="1" applyAlignment="1">
      <alignment horizontal="center" vertical="center" wrapText="1"/>
    </xf>
    <xf numFmtId="164" fontId="11" fillId="3" borderId="13" xfId="54" applyFont="1" applyFill="1" applyBorder="1" applyAlignment="1">
      <alignment horizontal="center" vertical="center" wrapText="1"/>
    </xf>
    <xf numFmtId="164" fontId="11" fillId="3" borderId="4" xfId="54" applyFont="1" applyFill="1" applyBorder="1" applyAlignment="1">
      <alignment horizontal="center" vertical="center" wrapText="1"/>
    </xf>
    <xf numFmtId="165" fontId="11" fillId="3" borderId="4" xfId="54" applyNumberFormat="1" applyFont="1" applyFill="1" applyBorder="1" applyAlignment="1">
      <alignment horizontal="center" vertical="center" wrapText="1"/>
    </xf>
    <xf numFmtId="165" fontId="11" fillId="3" borderId="107" xfId="54" applyNumberFormat="1" applyFont="1" applyFill="1" applyBorder="1" applyAlignment="1">
      <alignment horizontal="center" vertical="center" wrapText="1"/>
    </xf>
    <xf numFmtId="169" fontId="11" fillId="3" borderId="11" xfId="54" applyNumberFormat="1" applyFont="1" applyFill="1" applyBorder="1" applyAlignment="1">
      <alignment horizontal="center" vertical="center" wrapText="1"/>
    </xf>
    <xf numFmtId="164" fontId="38" fillId="3" borderId="11" xfId="54" applyFont="1" applyFill="1" applyBorder="1" applyAlignment="1">
      <alignment horizontal="center" vertical="center" wrapText="1"/>
    </xf>
    <xf numFmtId="164" fontId="38" fillId="3" borderId="12" xfId="54" applyFont="1" applyFill="1" applyBorder="1" applyAlignment="1">
      <alignment horizontal="center" vertical="center" wrapText="1"/>
    </xf>
    <xf numFmtId="165" fontId="38" fillId="3" borderId="11" xfId="54" applyNumberFormat="1" applyFont="1" applyFill="1" applyBorder="1" applyAlignment="1">
      <alignment horizontal="center" vertical="center" wrapText="1"/>
    </xf>
    <xf numFmtId="165" fontId="38" fillId="3" borderId="102" xfId="54" applyNumberFormat="1" applyFont="1" applyFill="1" applyBorder="1" applyAlignment="1">
      <alignment horizontal="center" vertical="center" wrapText="1"/>
    </xf>
    <xf numFmtId="0" fontId="11" fillId="3" borderId="3" xfId="0" applyFont="1" applyFill="1" applyBorder="1" applyAlignment="1">
      <alignment horizontal="center" wrapText="1"/>
    </xf>
    <xf numFmtId="165" fontId="11" fillId="3" borderId="3" xfId="54" applyNumberFormat="1" applyFont="1" applyFill="1" applyBorder="1" applyAlignment="1">
      <alignment horizontal="right"/>
    </xf>
    <xf numFmtId="165" fontId="11" fillId="3" borderId="57" xfId="54" applyNumberFormat="1" applyFont="1" applyFill="1" applyBorder="1" applyAlignment="1">
      <alignment horizontal="center" vertical="center" wrapText="1"/>
    </xf>
    <xf numFmtId="172" fontId="10" fillId="4" borderId="6" xfId="54" applyNumberFormat="1" applyFont="1" applyFill="1" applyBorder="1" applyAlignment="1">
      <alignment horizontal="left" vertical="center" wrapText="1"/>
    </xf>
    <xf numFmtId="164" fontId="35" fillId="4" borderId="5" xfId="54" applyFont="1" applyFill="1" applyBorder="1" applyAlignment="1">
      <alignment horizontal="center" vertical="center"/>
    </xf>
    <xf numFmtId="0" fontId="35" fillId="4" borderId="77" xfId="0" applyFont="1" applyFill="1" applyBorder="1" applyAlignment="1">
      <alignment horizontal="center" vertical="center"/>
    </xf>
    <xf numFmtId="0" fontId="10" fillId="4" borderId="44" xfId="0" applyFont="1" applyFill="1" applyBorder="1" applyAlignment="1">
      <alignment horizontal="center" vertical="center"/>
    </xf>
    <xf numFmtId="165" fontId="9" fillId="3" borderId="77" xfId="54" applyNumberFormat="1" applyFont="1" applyFill="1" applyBorder="1" applyAlignment="1">
      <alignment horizontal="right" vertical="center"/>
    </xf>
    <xf numFmtId="0" fontId="11" fillId="3" borderId="6" xfId="0" applyFont="1" applyFill="1" applyBorder="1" applyAlignment="1">
      <alignment horizontal="center" vertical="center" wrapText="1"/>
    </xf>
    <xf numFmtId="165" fontId="11" fillId="3" borderId="6" xfId="0" applyNumberFormat="1" applyFont="1" applyFill="1" applyBorder="1" applyAlignment="1">
      <alignment horizontal="center" vertical="center" wrapText="1"/>
    </xf>
    <xf numFmtId="0" fontId="36" fillId="0" borderId="6" xfId="0" applyFont="1" applyBorder="1" applyAlignment="1">
      <alignment vertical="center" wrapText="1"/>
    </xf>
    <xf numFmtId="0" fontId="11" fillId="3" borderId="131" xfId="0" applyFont="1" applyFill="1" applyBorder="1" applyAlignment="1">
      <alignment horizontal="center" vertical="center" wrapText="1"/>
    </xf>
    <xf numFmtId="0" fontId="11" fillId="6" borderId="58" xfId="0" applyFont="1" applyFill="1" applyBorder="1" applyAlignment="1">
      <alignment horizontal="center" vertical="center" wrapText="1"/>
    </xf>
    <xf numFmtId="0" fontId="11" fillId="6" borderId="3" xfId="0" applyFont="1" applyFill="1" applyBorder="1" applyAlignment="1">
      <alignment horizontal="center" vertical="center" wrapText="1"/>
    </xf>
    <xf numFmtId="165" fontId="11" fillId="6" borderId="6" xfId="0" applyNumberFormat="1" applyFont="1" applyFill="1" applyBorder="1" applyAlignment="1">
      <alignment horizontal="center" vertical="center" wrapText="1"/>
    </xf>
    <xf numFmtId="165" fontId="11" fillId="6" borderId="3" xfId="0" applyNumberFormat="1" applyFont="1" applyFill="1" applyBorder="1" applyAlignment="1">
      <alignment horizontal="center" vertical="center" wrapText="1"/>
    </xf>
    <xf numFmtId="165" fontId="11" fillId="6" borderId="101" xfId="0" applyNumberFormat="1" applyFont="1" applyFill="1" applyBorder="1" applyAlignment="1">
      <alignment horizontal="center" vertical="center" wrapText="1"/>
    </xf>
    <xf numFmtId="0" fontId="11" fillId="6" borderId="133" xfId="0" applyFont="1" applyFill="1" applyBorder="1" applyAlignment="1">
      <alignment horizontal="center" vertical="center" wrapText="1"/>
    </xf>
    <xf numFmtId="0" fontId="9" fillId="0" borderId="132" xfId="0" applyFont="1" applyBorder="1" applyAlignment="1">
      <alignment horizontal="center" vertical="center"/>
    </xf>
    <xf numFmtId="0" fontId="10" fillId="0" borderId="128" xfId="0" applyFont="1" applyBorder="1"/>
    <xf numFmtId="0" fontId="10" fillId="0" borderId="134" xfId="0" applyFont="1" applyBorder="1"/>
    <xf numFmtId="0" fontId="10" fillId="0" borderId="135" xfId="0" applyFont="1" applyBorder="1"/>
    <xf numFmtId="0" fontId="10" fillId="0" borderId="136" xfId="0" applyFont="1" applyBorder="1"/>
    <xf numFmtId="0" fontId="10" fillId="0" borderId="137" xfId="0" applyFont="1" applyBorder="1"/>
    <xf numFmtId="0" fontId="0" fillId="0" borderId="118" xfId="0" applyBorder="1"/>
    <xf numFmtId="0" fontId="11" fillId="3" borderId="67" xfId="0" applyFont="1" applyFill="1" applyBorder="1" applyAlignment="1" applyProtection="1">
      <alignment horizontal="center" vertical="center"/>
      <protection locked="0"/>
    </xf>
    <xf numFmtId="0" fontId="11" fillId="3" borderId="62"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1" fillId="3" borderId="63" xfId="0" applyFont="1" applyFill="1" applyBorder="1" applyAlignment="1" applyProtection="1">
      <alignment horizontal="center" vertical="center"/>
      <protection locked="0"/>
    </xf>
    <xf numFmtId="0" fontId="11" fillId="3" borderId="3" xfId="0" applyFont="1" applyFill="1" applyBorder="1" applyAlignment="1">
      <alignment horizontal="center" vertical="center"/>
    </xf>
    <xf numFmtId="165" fontId="11" fillId="3" borderId="28" xfId="54" applyNumberFormat="1" applyFont="1" applyFill="1" applyBorder="1" applyAlignment="1">
      <alignment horizontal="center" vertical="center" wrapText="1"/>
    </xf>
    <xf numFmtId="165" fontId="11" fillId="3" borderId="52" xfId="54" applyNumberFormat="1" applyFont="1" applyFill="1" applyBorder="1" applyAlignment="1">
      <alignment horizontal="center" vertical="center" wrapText="1"/>
    </xf>
    <xf numFmtId="165" fontId="9" fillId="0" borderId="0" xfId="0" applyNumberFormat="1" applyFont="1" applyAlignment="1" applyProtection="1">
      <alignment horizontal="right" vertical="center" wrapText="1"/>
      <protection locked="0"/>
    </xf>
    <xf numFmtId="165" fontId="49" fillId="0" borderId="0" xfId="0" applyNumberFormat="1" applyFont="1" applyAlignment="1">
      <alignment horizontal="center"/>
    </xf>
    <xf numFmtId="0" fontId="50" fillId="0" borderId="0" xfId="0" applyFont="1"/>
    <xf numFmtId="164" fontId="7" fillId="0" borderId="0" xfId="54" applyFont="1" applyBorder="1" applyAlignment="1">
      <alignment horizontal="right"/>
    </xf>
    <xf numFmtId="164" fontId="9" fillId="4" borderId="3" xfId="54" applyFont="1" applyFill="1" applyBorder="1" applyAlignment="1">
      <alignment horizontal="center" vertical="center" wrapText="1"/>
    </xf>
    <xf numFmtId="164" fontId="11" fillId="4" borderId="34" xfId="54" applyFont="1" applyFill="1" applyBorder="1" applyAlignment="1">
      <alignment horizontal="left" vertical="center" wrapText="1"/>
    </xf>
    <xf numFmtId="164" fontId="11" fillId="4" borderId="26" xfId="54" applyFont="1" applyFill="1" applyBorder="1" applyAlignment="1">
      <alignment horizontal="left" vertical="center" wrapText="1"/>
    </xf>
    <xf numFmtId="164" fontId="7" fillId="0" borderId="10" xfId="54" applyFont="1" applyBorder="1" applyAlignment="1">
      <alignment horizontal="left" vertical="center"/>
    </xf>
    <xf numFmtId="164" fontId="46" fillId="4" borderId="34" xfId="54" applyFont="1" applyFill="1" applyBorder="1" applyAlignment="1">
      <alignment horizontal="left" vertical="center" wrapText="1"/>
    </xf>
    <xf numFmtId="164" fontId="46" fillId="4" borderId="26" xfId="54" applyFont="1" applyFill="1" applyBorder="1" applyAlignment="1">
      <alignment horizontal="left" vertical="center" wrapText="1"/>
    </xf>
    <xf numFmtId="164" fontId="46" fillId="4" borderId="50" xfId="54" applyFont="1" applyFill="1" applyBorder="1" applyAlignment="1">
      <alignment horizontal="left" vertical="center" wrapText="1"/>
    </xf>
    <xf numFmtId="0" fontId="39" fillId="0" borderId="0" xfId="0" applyFont="1" applyAlignment="1">
      <alignment horizontal="left" vertical="top"/>
    </xf>
    <xf numFmtId="0" fontId="40" fillId="0" borderId="0" xfId="0" applyFont="1"/>
    <xf numFmtId="0" fontId="17" fillId="0" borderId="0" xfId="0" applyFont="1" applyAlignment="1">
      <alignment horizontal="center"/>
    </xf>
    <xf numFmtId="0" fontId="49" fillId="0" borderId="0" xfId="0" applyFont="1"/>
    <xf numFmtId="164" fontId="10" fillId="4" borderId="11" xfId="54" applyFont="1" applyFill="1" applyBorder="1" applyAlignment="1">
      <alignment horizontal="center" vertical="center" wrapText="1"/>
    </xf>
    <xf numFmtId="164" fontId="10" fillId="4" borderId="77" xfId="54" applyFont="1" applyFill="1" applyBorder="1" applyAlignment="1">
      <alignment horizontal="center" vertical="center" wrapText="1"/>
    </xf>
    <xf numFmtId="165" fontId="7" fillId="0" borderId="10" xfId="54" applyNumberFormat="1" applyFont="1" applyBorder="1" applyAlignment="1">
      <alignment horizontal="left" vertical="top"/>
    </xf>
    <xf numFmtId="164" fontId="10" fillId="4" borderId="1" xfId="54" applyFont="1" applyFill="1" applyBorder="1" applyAlignment="1">
      <alignment horizontal="center" vertical="center" wrapText="1"/>
    </xf>
    <xf numFmtId="164" fontId="10" fillId="4" borderId="13" xfId="54" applyFont="1" applyFill="1" applyBorder="1" applyAlignment="1">
      <alignment horizontal="center" vertical="center" wrapText="1"/>
    </xf>
    <xf numFmtId="164" fontId="10" fillId="4" borderId="35" xfId="54" applyFont="1" applyFill="1" applyBorder="1" applyAlignment="1">
      <alignment horizontal="center" vertical="center" wrapText="1"/>
    </xf>
    <xf numFmtId="0" fontId="24" fillId="0" borderId="0" xfId="0" applyFont="1" applyAlignment="1">
      <alignment horizontal="left" vertical="top"/>
    </xf>
    <xf numFmtId="0" fontId="0" fillId="0" borderId="0" xfId="0"/>
    <xf numFmtId="0" fontId="25" fillId="0" borderId="0" xfId="0" applyFont="1" applyAlignment="1">
      <alignment horizontal="center"/>
    </xf>
    <xf numFmtId="164" fontId="10" fillId="4" borderId="5" xfId="54" applyFont="1" applyFill="1" applyBorder="1" applyAlignment="1">
      <alignment horizontal="center" vertical="center" wrapText="1"/>
    </xf>
    <xf numFmtId="164" fontId="10" fillId="4" borderId="27" xfId="54" applyFont="1" applyFill="1" applyBorder="1" applyAlignment="1">
      <alignment horizontal="center" vertical="center" wrapText="1"/>
    </xf>
    <xf numFmtId="164" fontId="10" fillId="4" borderId="7" xfId="54" applyFont="1" applyFill="1" applyBorder="1" applyAlignment="1">
      <alignment horizontal="center" vertical="center" wrapText="1"/>
    </xf>
    <xf numFmtId="164" fontId="9" fillId="4" borderId="34" xfId="54" applyFont="1" applyFill="1" applyBorder="1" applyAlignment="1">
      <alignment horizontal="left" vertical="center" wrapText="1"/>
    </xf>
    <xf numFmtId="164" fontId="9" fillId="4" borderId="26" xfId="54" applyFont="1" applyFill="1" applyBorder="1" applyAlignment="1">
      <alignment horizontal="left" vertical="center" wrapText="1"/>
    </xf>
    <xf numFmtId="165" fontId="7" fillId="0" borderId="0" xfId="54" applyNumberFormat="1" applyFont="1" applyAlignment="1">
      <alignment horizontal="right" vertical="top"/>
    </xf>
    <xf numFmtId="165" fontId="7" fillId="0" borderId="0" xfId="54" applyNumberFormat="1" applyFont="1" applyAlignment="1">
      <alignment horizontal="right"/>
    </xf>
    <xf numFmtId="0" fontId="16" fillId="0" borderId="0" xfId="0" applyFont="1" applyAlignment="1">
      <alignment horizontal="left" vertical="top"/>
    </xf>
    <xf numFmtId="0" fontId="9" fillId="4" borderId="3" xfId="0" applyFont="1" applyFill="1" applyBorder="1" applyAlignment="1">
      <alignment horizontal="center" vertical="center"/>
    </xf>
    <xf numFmtId="164" fontId="9" fillId="4" borderId="20" xfId="54" applyFont="1" applyFill="1" applyBorder="1" applyAlignment="1">
      <alignment horizontal="center" vertical="center" wrapText="1"/>
    </xf>
    <xf numFmtId="164" fontId="9" fillId="0" borderId="3" xfId="54" applyFont="1" applyBorder="1" applyAlignment="1">
      <alignment horizontal="center" vertical="center"/>
    </xf>
    <xf numFmtId="165" fontId="7" fillId="0" borderId="10" xfId="54" applyNumberFormat="1" applyFont="1" applyBorder="1" applyAlignment="1">
      <alignment horizontal="left" vertical="center"/>
    </xf>
    <xf numFmtId="165" fontId="7" fillId="0" borderId="0" xfId="54" applyNumberFormat="1" applyFont="1" applyBorder="1" applyAlignment="1">
      <alignment horizontal="right"/>
    </xf>
    <xf numFmtId="164" fontId="11" fillId="4" borderId="15" xfId="54" applyFont="1" applyFill="1" applyBorder="1" applyAlignment="1">
      <alignment horizontal="left" vertical="center" wrapText="1"/>
    </xf>
    <xf numFmtId="164" fontId="11" fillId="4" borderId="28" xfId="54" applyFont="1" applyFill="1" applyBorder="1" applyAlignment="1">
      <alignment horizontal="left" vertical="center" wrapText="1"/>
    </xf>
    <xf numFmtId="164" fontId="11" fillId="4" borderId="74" xfId="54" applyFont="1" applyFill="1" applyBorder="1" applyAlignment="1">
      <alignment horizontal="left" vertical="center" wrapText="1"/>
    </xf>
    <xf numFmtId="164" fontId="11" fillId="4" borderId="75" xfId="54" applyFont="1" applyFill="1" applyBorder="1" applyAlignment="1">
      <alignment horizontal="left" vertical="center" wrapText="1"/>
    </xf>
    <xf numFmtId="164" fontId="11" fillId="4" borderId="34" xfId="54" applyFont="1" applyFill="1" applyBorder="1" applyAlignment="1">
      <alignment horizontal="left" wrapText="1"/>
    </xf>
    <xf numFmtId="164" fontId="11" fillId="4" borderId="26" xfId="54" applyFont="1" applyFill="1" applyBorder="1" applyAlignment="1">
      <alignment horizontal="left" wrapText="1"/>
    </xf>
    <xf numFmtId="164" fontId="43" fillId="4" borderId="34" xfId="54" applyFont="1" applyFill="1" applyBorder="1" applyAlignment="1">
      <alignment horizontal="left" wrapText="1"/>
    </xf>
    <xf numFmtId="164" fontId="43" fillId="4" borderId="26" xfId="54" applyFont="1" applyFill="1" applyBorder="1" applyAlignment="1">
      <alignment horizontal="left" wrapText="1"/>
    </xf>
    <xf numFmtId="164" fontId="9" fillId="0" borderId="0" xfId="54" applyFont="1" applyAlignment="1">
      <alignment horizontal="right"/>
    </xf>
    <xf numFmtId="164" fontId="9" fillId="0" borderId="10" xfId="54" applyFont="1" applyBorder="1" applyAlignment="1">
      <alignment horizontal="left" vertical="center"/>
    </xf>
    <xf numFmtId="164" fontId="9" fillId="0" borderId="0" xfId="54" applyFont="1" applyBorder="1" applyAlignment="1">
      <alignment horizontal="right"/>
    </xf>
    <xf numFmtId="164" fontId="9" fillId="0" borderId="55" xfId="54" applyFont="1" applyBorder="1" applyAlignment="1">
      <alignment horizontal="right"/>
    </xf>
    <xf numFmtId="166" fontId="9" fillId="0" borderId="0" xfId="54" applyNumberFormat="1" applyFont="1" applyBorder="1" applyAlignment="1">
      <alignment horizontal="right"/>
    </xf>
    <xf numFmtId="0" fontId="22" fillId="0" borderId="0" xfId="0" applyFont="1"/>
    <xf numFmtId="165" fontId="9" fillId="0" borderId="0" xfId="54" applyNumberFormat="1" applyFont="1" applyAlignment="1">
      <alignment horizontal="right"/>
    </xf>
    <xf numFmtId="164" fontId="10" fillId="4" borderId="3" xfId="54" applyFont="1" applyFill="1" applyBorder="1" applyAlignment="1">
      <alignment horizontal="left" vertical="top" wrapText="1"/>
    </xf>
    <xf numFmtId="164" fontId="11" fillId="3" borderId="20" xfId="54" applyFont="1" applyFill="1" applyBorder="1" applyAlignment="1">
      <alignment horizontal="center" vertical="center" wrapText="1"/>
    </xf>
    <xf numFmtId="164" fontId="11" fillId="3" borderId="78" xfId="54" applyFont="1" applyFill="1" applyBorder="1" applyAlignment="1">
      <alignment horizontal="center" vertical="center" wrapText="1"/>
    </xf>
    <xf numFmtId="164" fontId="10" fillId="4" borderId="3" xfId="54" applyFont="1" applyFill="1" applyBorder="1" applyAlignment="1">
      <alignment horizontal="left" vertical="center" wrapText="1"/>
    </xf>
    <xf numFmtId="164" fontId="21" fillId="4" borderId="3" xfId="54" applyFont="1" applyFill="1" applyBorder="1" applyAlignment="1">
      <alignment horizontal="left" vertical="center" wrapText="1"/>
    </xf>
    <xf numFmtId="164" fontId="31" fillId="5" borderId="3" xfId="54" applyFont="1" applyFill="1" applyBorder="1" applyAlignment="1">
      <alignment horizontal="left" vertical="center" wrapText="1"/>
    </xf>
    <xf numFmtId="165" fontId="7" fillId="0" borderId="55" xfId="0" applyNumberFormat="1" applyFont="1" applyBorder="1" applyAlignment="1">
      <alignment horizontal="left"/>
    </xf>
    <xf numFmtId="164" fontId="9" fillId="0" borderId="83" xfId="54" applyFont="1" applyBorder="1" applyAlignment="1">
      <alignment horizontal="right"/>
    </xf>
    <xf numFmtId="165" fontId="9" fillId="0" borderId="10" xfId="54" applyNumberFormat="1" applyFont="1" applyBorder="1" applyAlignment="1">
      <alignment horizontal="center"/>
    </xf>
    <xf numFmtId="165" fontId="7" fillId="0" borderId="10" xfId="54" applyNumberFormat="1" applyFont="1" applyBorder="1" applyAlignment="1">
      <alignment horizontal="center"/>
    </xf>
    <xf numFmtId="164" fontId="32" fillId="4" borderId="1" xfId="54" applyFont="1" applyFill="1" applyBorder="1" applyAlignment="1">
      <alignment horizontal="center" vertical="center" wrapText="1"/>
    </xf>
    <xf numFmtId="164" fontId="32" fillId="4" borderId="13" xfId="54" applyFont="1" applyFill="1" applyBorder="1" applyAlignment="1">
      <alignment horizontal="center" vertical="center" wrapText="1"/>
    </xf>
    <xf numFmtId="164" fontId="10" fillId="4" borderId="20" xfId="54" applyFont="1" applyFill="1" applyBorder="1" applyAlignment="1">
      <alignment horizontal="center" vertical="center" wrapText="1"/>
    </xf>
    <xf numFmtId="4" fontId="10" fillId="4" borderId="20" xfId="0" applyNumberFormat="1" applyFont="1" applyFill="1" applyBorder="1" applyAlignment="1">
      <alignment horizontal="right" vertical="center"/>
    </xf>
    <xf numFmtId="165" fontId="10" fillId="4" borderId="20" xfId="0" applyNumberFormat="1" applyFont="1" applyFill="1" applyBorder="1" applyAlignment="1">
      <alignment horizontal="right" vertical="center"/>
    </xf>
    <xf numFmtId="164" fontId="3" fillId="0" borderId="86" xfId="54" applyBorder="1" applyAlignment="1">
      <alignment horizontal="center"/>
    </xf>
    <xf numFmtId="164" fontId="3" fillId="0" borderId="97" xfId="54" applyBorder="1" applyAlignment="1">
      <alignment horizontal="center"/>
    </xf>
    <xf numFmtId="165" fontId="10" fillId="4" borderId="78" xfId="0" applyNumberFormat="1" applyFont="1" applyFill="1" applyBorder="1" applyAlignment="1">
      <alignment horizontal="right" vertical="center"/>
    </xf>
    <xf numFmtId="165" fontId="10" fillId="4" borderId="114" xfId="0" applyNumberFormat="1" applyFont="1" applyFill="1" applyBorder="1" applyAlignment="1">
      <alignment horizontal="right" vertical="center"/>
    </xf>
    <xf numFmtId="9" fontId="10" fillId="4" borderId="20" xfId="0" applyNumberFormat="1" applyFont="1" applyFill="1" applyBorder="1" applyAlignment="1">
      <alignment horizontal="center" vertical="center"/>
    </xf>
    <xf numFmtId="165" fontId="28" fillId="0" borderId="55" xfId="54" applyNumberFormat="1" applyFont="1" applyBorder="1" applyAlignment="1">
      <alignment horizontal="center"/>
    </xf>
    <xf numFmtId="165" fontId="9" fillId="0" borderId="0" xfId="0" applyNumberFormat="1" applyFont="1" applyAlignment="1">
      <alignment horizontal="right"/>
    </xf>
    <xf numFmtId="165" fontId="24" fillId="0" borderId="0" xfId="0" applyNumberFormat="1" applyFont="1" applyAlignment="1">
      <alignment horizontal="right"/>
    </xf>
    <xf numFmtId="165" fontId="44" fillId="0" borderId="0" xfId="0" applyNumberFormat="1" applyFont="1" applyAlignment="1">
      <alignment horizontal="right"/>
    </xf>
    <xf numFmtId="0" fontId="0" fillId="0" borderId="3" xfId="0" applyBorder="1"/>
    <xf numFmtId="0" fontId="10" fillId="0" borderId="3" xfId="0" applyFont="1" applyBorder="1" applyAlignment="1">
      <alignment horizontal="center" vertical="center"/>
    </xf>
    <xf numFmtId="4" fontId="10" fillId="0" borderId="3" xfId="0" applyNumberFormat="1" applyFont="1" applyBorder="1" applyAlignment="1">
      <alignment horizontal="center" vertical="center"/>
    </xf>
    <xf numFmtId="165" fontId="10" fillId="0" borderId="3" xfId="0" applyNumberFormat="1" applyFont="1" applyBorder="1" applyAlignment="1">
      <alignment horizontal="center" vertical="center"/>
    </xf>
    <xf numFmtId="9" fontId="10" fillId="0" borderId="3" xfId="0" applyNumberFormat="1" applyFont="1" applyBorder="1" applyAlignment="1">
      <alignment horizontal="center" vertical="center"/>
    </xf>
    <xf numFmtId="164" fontId="21" fillId="4" borderId="3" xfId="54" applyFont="1" applyFill="1" applyBorder="1" applyAlignment="1">
      <alignment horizontal="center" vertical="center" wrapText="1"/>
    </xf>
    <xf numFmtId="4" fontId="10" fillId="4" borderId="3" xfId="0" applyNumberFormat="1" applyFont="1" applyFill="1" applyBorder="1" applyAlignment="1">
      <alignment horizontal="center" vertical="center"/>
    </xf>
    <xf numFmtId="165" fontId="21" fillId="4" borderId="3" xfId="54" applyNumberFormat="1" applyFont="1" applyFill="1" applyBorder="1" applyAlignment="1">
      <alignment horizontal="center" vertical="center" wrapText="1"/>
    </xf>
    <xf numFmtId="9" fontId="10" fillId="4" borderId="3" xfId="0" applyNumberFormat="1" applyFont="1" applyFill="1" applyBorder="1" applyAlignment="1">
      <alignment horizontal="center" vertical="center"/>
    </xf>
    <xf numFmtId="165" fontId="10" fillId="0" borderId="101" xfId="0" applyNumberFormat="1" applyFont="1" applyBorder="1" applyAlignment="1">
      <alignment horizontal="center" vertical="center"/>
    </xf>
    <xf numFmtId="0" fontId="0" fillId="0" borderId="77" xfId="0" applyBorder="1" applyAlignment="1">
      <alignment horizontal="center"/>
    </xf>
    <xf numFmtId="165" fontId="9" fillId="0" borderId="0" xfId="54" applyNumberFormat="1" applyFont="1" applyBorder="1" applyAlignment="1">
      <alignment horizontal="right" vertical="top"/>
    </xf>
    <xf numFmtId="165" fontId="21" fillId="4" borderId="101" xfId="54" applyNumberFormat="1" applyFont="1" applyFill="1" applyBorder="1" applyAlignment="1">
      <alignment horizontal="center" vertical="center" wrapText="1"/>
    </xf>
    <xf numFmtId="175" fontId="11" fillId="6" borderId="121" xfId="0" applyNumberFormat="1" applyFont="1" applyFill="1" applyBorder="1" applyAlignment="1" applyProtection="1">
      <alignment horizontal="center" vertical="center" wrapText="1"/>
      <protection locked="0"/>
    </xf>
    <xf numFmtId="0" fontId="10" fillId="0" borderId="94" xfId="0" applyFont="1" applyBorder="1" applyAlignment="1" applyProtection="1">
      <alignment horizontal="left" vertical="center" wrapText="1"/>
      <protection locked="0"/>
    </xf>
    <xf numFmtId="0" fontId="10" fillId="0" borderId="83" xfId="0" applyFont="1" applyBorder="1" applyAlignment="1" applyProtection="1">
      <alignment horizontal="left" vertical="center" wrapText="1"/>
      <protection locked="0"/>
    </xf>
    <xf numFmtId="0" fontId="10" fillId="0" borderId="95" xfId="0" applyFont="1" applyBorder="1" applyAlignment="1" applyProtection="1">
      <alignment horizontal="left" vertical="center" wrapText="1"/>
      <protection locked="0"/>
    </xf>
    <xf numFmtId="0" fontId="9" fillId="0" borderId="40"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96" xfId="0" applyFont="1" applyBorder="1" applyAlignment="1" applyProtection="1">
      <alignment horizontal="left" vertical="center" wrapText="1"/>
      <protection locked="0"/>
    </xf>
    <xf numFmtId="0" fontId="10" fillId="0" borderId="3" xfId="0" applyFont="1" applyBorder="1" applyAlignment="1" applyProtection="1">
      <alignment horizontal="center" vertical="center" wrapText="1"/>
      <protection locked="0"/>
    </xf>
    <xf numFmtId="0" fontId="9" fillId="0" borderId="94" xfId="0" applyFont="1" applyBorder="1" applyAlignment="1" applyProtection="1">
      <alignment horizontal="left" vertical="center" wrapText="1"/>
      <protection locked="0"/>
    </xf>
    <xf numFmtId="0" fontId="9" fillId="0" borderId="83" xfId="0" applyFont="1" applyBorder="1" applyAlignment="1" applyProtection="1">
      <alignment horizontal="left" vertical="center" wrapText="1"/>
      <protection locked="0"/>
    </xf>
    <xf numFmtId="0" fontId="9" fillId="0" borderId="55" xfId="0" applyFont="1" applyBorder="1" applyAlignment="1">
      <alignment horizontal="right"/>
    </xf>
    <xf numFmtId="0" fontId="9" fillId="6" borderId="70" xfId="0" applyFont="1" applyFill="1" applyBorder="1" applyAlignment="1">
      <alignment horizontal="center" vertical="center" wrapText="1"/>
    </xf>
    <xf numFmtId="0" fontId="11" fillId="6" borderId="59" xfId="0" applyFont="1" applyFill="1" applyBorder="1" applyAlignment="1" applyProtection="1">
      <alignment horizontal="center" vertical="center"/>
      <protection locked="0"/>
    </xf>
    <xf numFmtId="0" fontId="11" fillId="6" borderId="60" xfId="0" applyFont="1" applyFill="1" applyBorder="1" applyAlignment="1" applyProtection="1">
      <alignment horizontal="center" vertical="center"/>
      <protection locked="0"/>
    </xf>
    <xf numFmtId="0" fontId="11" fillId="6" borderId="59" xfId="0" applyFont="1" applyFill="1" applyBorder="1" applyAlignment="1" applyProtection="1">
      <alignment horizontal="center" vertical="center" wrapText="1"/>
      <protection locked="0"/>
    </xf>
    <xf numFmtId="165" fontId="11" fillId="6" borderId="59" xfId="0" applyNumberFormat="1" applyFont="1" applyFill="1" applyBorder="1" applyAlignment="1" applyProtection="1">
      <alignment horizontal="center" vertical="center" wrapText="1"/>
      <protection locked="0"/>
    </xf>
    <xf numFmtId="175" fontId="11" fillId="6" borderId="59" xfId="0" applyNumberFormat="1" applyFont="1" applyFill="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9" fillId="0" borderId="100" xfId="0" applyFont="1" applyBorder="1" applyAlignment="1" applyProtection="1">
      <alignment horizontal="left" vertical="center" wrapText="1"/>
      <protection locked="0"/>
    </xf>
    <xf numFmtId="0" fontId="11" fillId="3" borderId="64" xfId="0" applyFont="1" applyFill="1" applyBorder="1" applyAlignment="1" applyProtection="1">
      <alignment horizontal="center" vertical="center"/>
      <protection locked="0"/>
    </xf>
    <xf numFmtId="0" fontId="11" fillId="3" borderId="65" xfId="0" applyFont="1" applyFill="1" applyBorder="1" applyAlignment="1" applyProtection="1">
      <alignment horizontal="center" vertical="center"/>
      <protection locked="0"/>
    </xf>
    <xf numFmtId="0" fontId="11" fillId="3" borderId="66" xfId="0" applyFont="1" applyFill="1" applyBorder="1" applyAlignment="1" applyProtection="1">
      <alignment horizontal="center" vertical="center" wrapText="1"/>
      <protection locked="0"/>
    </xf>
    <xf numFmtId="165" fontId="11" fillId="3" borderId="66" xfId="0" applyNumberFormat="1" applyFont="1" applyFill="1" applyBorder="1" applyAlignment="1" applyProtection="1">
      <alignment horizontal="center" vertical="center" wrapText="1"/>
      <protection locked="0"/>
    </xf>
    <xf numFmtId="175" fontId="11" fillId="3" borderId="65" xfId="0" applyNumberFormat="1" applyFont="1" applyFill="1" applyBorder="1" applyAlignment="1" applyProtection="1">
      <alignment horizontal="center" vertical="center" wrapText="1"/>
      <protection locked="0"/>
    </xf>
    <xf numFmtId="175" fontId="11" fillId="3" borderId="66" xfId="0" applyNumberFormat="1" applyFont="1" applyFill="1" applyBorder="1" applyAlignment="1" applyProtection="1">
      <alignment horizontal="center" vertical="center" wrapText="1"/>
      <protection locked="0"/>
    </xf>
    <xf numFmtId="175" fontId="11" fillId="3" borderId="85" xfId="0" applyNumberFormat="1" applyFont="1" applyFill="1" applyBorder="1" applyAlignment="1" applyProtection="1">
      <alignment horizontal="center" vertical="center" wrapText="1"/>
      <protection locked="0"/>
    </xf>
    <xf numFmtId="175" fontId="11" fillId="11" borderId="121" xfId="0" applyNumberFormat="1" applyFont="1" applyFill="1" applyBorder="1" applyAlignment="1" applyProtection="1">
      <alignment horizontal="center" vertical="center" wrapText="1"/>
      <protection locked="0"/>
    </xf>
    <xf numFmtId="175" fontId="11" fillId="11" borderId="129" xfId="0" applyNumberFormat="1" applyFont="1" applyFill="1" applyBorder="1" applyAlignment="1" applyProtection="1">
      <alignment horizontal="center" vertical="center" wrapText="1"/>
      <protection locked="0"/>
    </xf>
    <xf numFmtId="0" fontId="9" fillId="9" borderId="99" xfId="0" applyFont="1" applyFill="1" applyBorder="1" applyAlignment="1">
      <alignment horizontal="center" vertical="center" wrapText="1"/>
    </xf>
    <xf numFmtId="0" fontId="9" fillId="9" borderId="76" xfId="0" applyFont="1" applyFill="1" applyBorder="1" applyAlignment="1">
      <alignment horizontal="center" vertical="center" wrapText="1"/>
    </xf>
    <xf numFmtId="0" fontId="9" fillId="9" borderId="88" xfId="0" applyFont="1" applyFill="1" applyBorder="1" applyAlignment="1">
      <alignment horizontal="center" vertical="center" wrapText="1"/>
    </xf>
    <xf numFmtId="0" fontId="9" fillId="8" borderId="83" xfId="0" applyFont="1" applyFill="1" applyBorder="1" applyAlignment="1">
      <alignment horizontal="right"/>
    </xf>
    <xf numFmtId="175" fontId="11" fillId="3" borderId="34" xfId="0" applyNumberFormat="1" applyFont="1" applyFill="1" applyBorder="1" applyAlignment="1" applyProtection="1">
      <alignment horizontal="center" vertical="center" wrapText="1"/>
      <protection locked="0"/>
    </xf>
    <xf numFmtId="175" fontId="11" fillId="11" borderId="77" xfId="0" applyNumberFormat="1" applyFont="1"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165" fontId="11" fillId="3" borderId="3" xfId="0" applyNumberFormat="1" applyFont="1" applyFill="1" applyBorder="1" applyAlignment="1" applyProtection="1">
      <alignment horizontal="center" vertical="center" wrapText="1"/>
      <protection locked="0"/>
    </xf>
    <xf numFmtId="166" fontId="11" fillId="3" borderId="3" xfId="2" applyFont="1" applyFill="1" applyBorder="1" applyAlignment="1" applyProtection="1">
      <alignment horizontal="center" vertical="center" wrapText="1"/>
      <protection locked="0"/>
    </xf>
    <xf numFmtId="0" fontId="9" fillId="0" borderId="0" xfId="0" applyFont="1" applyAlignment="1">
      <alignment horizontal="right"/>
    </xf>
    <xf numFmtId="0" fontId="32" fillId="0" borderId="3" xfId="0" applyFont="1" applyBorder="1" applyAlignment="1">
      <alignment horizontal="left" vertical="center" wrapText="1"/>
    </xf>
    <xf numFmtId="0" fontId="32" fillId="0" borderId="3" xfId="0" applyFont="1" applyBorder="1" applyAlignment="1" applyProtection="1">
      <alignment horizontal="left" vertical="center" wrapText="1"/>
      <protection locked="0"/>
    </xf>
    <xf numFmtId="0" fontId="9" fillId="0" borderId="0" xfId="0" applyFont="1" applyAlignment="1" applyProtection="1">
      <alignment horizontal="left" vertical="top" wrapText="1"/>
      <protection locked="0"/>
    </xf>
    <xf numFmtId="0" fontId="10" fillId="0" borderId="55" xfId="0" applyFont="1" applyBorder="1"/>
    <xf numFmtId="0" fontId="11" fillId="3" borderId="68" xfId="0" applyFont="1" applyFill="1" applyBorder="1" applyAlignment="1" applyProtection="1">
      <alignment horizontal="center" vertical="center"/>
      <protection locked="0"/>
    </xf>
    <xf numFmtId="0" fontId="11" fillId="3" borderId="3" xfId="0" applyFont="1" applyFill="1" applyBorder="1" applyAlignment="1" applyProtection="1">
      <alignment horizontal="center" vertical="center"/>
      <protection locked="0"/>
    </xf>
    <xf numFmtId="165" fontId="9" fillId="0" borderId="0" xfId="0" applyNumberFormat="1"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175" fontId="11" fillId="3" borderId="3" xfId="0" applyNumberFormat="1" applyFont="1" applyFill="1" applyBorder="1" applyAlignment="1" applyProtection="1">
      <alignment horizontal="center" vertical="center" wrapText="1"/>
      <protection locked="0"/>
    </xf>
    <xf numFmtId="0" fontId="41" fillId="0" borderId="0" xfId="0" applyFont="1" applyAlignment="1">
      <alignment horizontal="center" vertical="top" wrapText="1"/>
    </xf>
    <xf numFmtId="0" fontId="17" fillId="0" borderId="0" xfId="0" applyFont="1" applyAlignment="1">
      <alignment horizontal="left" vertical="center"/>
    </xf>
    <xf numFmtId="0" fontId="9" fillId="4" borderId="11" xfId="0" applyFont="1" applyFill="1" applyBorder="1" applyAlignment="1">
      <alignment horizontal="center" vertical="center"/>
    </xf>
    <xf numFmtId="165" fontId="44" fillId="0" borderId="0" xfId="0" applyNumberFormat="1" applyFont="1" applyBorder="1" applyAlignment="1">
      <alignment horizontal="right"/>
    </xf>
  </cellXfs>
  <cellStyles count="60">
    <cellStyle name="cf1" xfId="4" xr:uid="{00000000-0005-0000-0000-000000000000}"/>
    <cellStyle name="cf10" xfId="5" xr:uid="{00000000-0005-0000-0000-000001000000}"/>
    <cellStyle name="cf11" xfId="6" xr:uid="{00000000-0005-0000-0000-000002000000}"/>
    <cellStyle name="cf12" xfId="7" xr:uid="{00000000-0005-0000-0000-000003000000}"/>
    <cellStyle name="cf13" xfId="8" xr:uid="{00000000-0005-0000-0000-000004000000}"/>
    <cellStyle name="cf14" xfId="9" xr:uid="{00000000-0005-0000-0000-000005000000}"/>
    <cellStyle name="cf15" xfId="10" xr:uid="{00000000-0005-0000-0000-000006000000}"/>
    <cellStyle name="cf16" xfId="11" xr:uid="{00000000-0005-0000-0000-000007000000}"/>
    <cellStyle name="cf17" xfId="12" xr:uid="{00000000-0005-0000-0000-000008000000}"/>
    <cellStyle name="cf18" xfId="13" xr:uid="{00000000-0005-0000-0000-000009000000}"/>
    <cellStyle name="cf19" xfId="14" xr:uid="{00000000-0005-0000-0000-00000A000000}"/>
    <cellStyle name="cf2" xfId="15" xr:uid="{00000000-0005-0000-0000-00000B000000}"/>
    <cellStyle name="cf20" xfId="16" xr:uid="{00000000-0005-0000-0000-00000C000000}"/>
    <cellStyle name="cf21" xfId="17" xr:uid="{00000000-0005-0000-0000-00000D000000}"/>
    <cellStyle name="cf22" xfId="18" xr:uid="{00000000-0005-0000-0000-00000E000000}"/>
    <cellStyle name="cf23" xfId="19" xr:uid="{00000000-0005-0000-0000-00000F000000}"/>
    <cellStyle name="cf24" xfId="20" xr:uid="{00000000-0005-0000-0000-000010000000}"/>
    <cellStyle name="cf25" xfId="21" xr:uid="{00000000-0005-0000-0000-000011000000}"/>
    <cellStyle name="cf26" xfId="22" xr:uid="{00000000-0005-0000-0000-000012000000}"/>
    <cellStyle name="cf27" xfId="23" xr:uid="{00000000-0005-0000-0000-000013000000}"/>
    <cellStyle name="cf28" xfId="24" xr:uid="{00000000-0005-0000-0000-000014000000}"/>
    <cellStyle name="cf29" xfId="25" xr:uid="{00000000-0005-0000-0000-000015000000}"/>
    <cellStyle name="cf3" xfId="26" xr:uid="{00000000-0005-0000-0000-000016000000}"/>
    <cellStyle name="cf30" xfId="27" xr:uid="{00000000-0005-0000-0000-000017000000}"/>
    <cellStyle name="cf31" xfId="28" xr:uid="{00000000-0005-0000-0000-000018000000}"/>
    <cellStyle name="cf32" xfId="29" xr:uid="{00000000-0005-0000-0000-000019000000}"/>
    <cellStyle name="cf33" xfId="30" xr:uid="{00000000-0005-0000-0000-00001A000000}"/>
    <cellStyle name="cf34" xfId="31" xr:uid="{00000000-0005-0000-0000-00001B000000}"/>
    <cellStyle name="cf35" xfId="32" xr:uid="{00000000-0005-0000-0000-00001C000000}"/>
    <cellStyle name="cf36" xfId="33" xr:uid="{00000000-0005-0000-0000-00001D000000}"/>
    <cellStyle name="cf37" xfId="34" xr:uid="{00000000-0005-0000-0000-00001E000000}"/>
    <cellStyle name="cf38" xfId="35" xr:uid="{00000000-0005-0000-0000-00001F000000}"/>
    <cellStyle name="cf39" xfId="36" xr:uid="{00000000-0005-0000-0000-000020000000}"/>
    <cellStyle name="cf4" xfId="37" xr:uid="{00000000-0005-0000-0000-000021000000}"/>
    <cellStyle name="cf40" xfId="38" xr:uid="{00000000-0005-0000-0000-000022000000}"/>
    <cellStyle name="cf41" xfId="39" xr:uid="{00000000-0005-0000-0000-000023000000}"/>
    <cellStyle name="cf42" xfId="40" xr:uid="{00000000-0005-0000-0000-000024000000}"/>
    <cellStyle name="cf43" xfId="41" xr:uid="{00000000-0005-0000-0000-000025000000}"/>
    <cellStyle name="cf44" xfId="42" xr:uid="{00000000-0005-0000-0000-000026000000}"/>
    <cellStyle name="cf45" xfId="43" xr:uid="{00000000-0005-0000-0000-000027000000}"/>
    <cellStyle name="cf46" xfId="44" xr:uid="{00000000-0005-0000-0000-000028000000}"/>
    <cellStyle name="cf47" xfId="45" xr:uid="{00000000-0005-0000-0000-000029000000}"/>
    <cellStyle name="cf48" xfId="46" xr:uid="{00000000-0005-0000-0000-00002A000000}"/>
    <cellStyle name="cf5" xfId="47" xr:uid="{00000000-0005-0000-0000-00002B000000}"/>
    <cellStyle name="cf6" xfId="48" xr:uid="{00000000-0005-0000-0000-00002C000000}"/>
    <cellStyle name="cf7" xfId="49" xr:uid="{00000000-0005-0000-0000-00002D000000}"/>
    <cellStyle name="cf8" xfId="50" xr:uid="{00000000-0005-0000-0000-00002E000000}"/>
    <cellStyle name="cf9" xfId="51" xr:uid="{00000000-0005-0000-0000-00002F000000}"/>
    <cellStyle name="Dziesiętny" xfId="1" builtinId="3" customBuiltin="1"/>
    <cellStyle name="Excel Built-in Comma" xfId="52" xr:uid="{00000000-0005-0000-0000-000031000000}"/>
    <cellStyle name="Excel Built-in Currency" xfId="53" xr:uid="{00000000-0005-0000-0000-000032000000}"/>
    <cellStyle name="Excel Built-in Normal" xfId="54" xr:uid="{00000000-0005-0000-0000-000033000000}"/>
    <cellStyle name="Heading" xfId="55" xr:uid="{00000000-0005-0000-0000-000034000000}"/>
    <cellStyle name="Heading1" xfId="56" xr:uid="{00000000-0005-0000-0000-000035000000}"/>
    <cellStyle name="Normalny" xfId="0" builtinId="0" customBuiltin="1"/>
    <cellStyle name="Normalny 2" xfId="57" xr:uid="{00000000-0005-0000-0000-000037000000}"/>
    <cellStyle name="Procentowy" xfId="3" builtinId="5" customBuiltin="1"/>
    <cellStyle name="Result" xfId="58" xr:uid="{00000000-0005-0000-0000-000039000000}"/>
    <cellStyle name="Result2" xfId="59" xr:uid="{00000000-0005-0000-0000-00003A000000}"/>
    <cellStyle name="Walutowy" xfId="2" builtinId="4" customBuiltin="1"/>
  </cellStyles>
  <dxfs count="1">
    <dxf>
      <font>
        <color rgb="FF9C0006"/>
        <family val="2"/>
        <charset val="238"/>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Q50"/>
  <sheetViews>
    <sheetView topLeftCell="A34" zoomScaleNormal="100" workbookViewId="0">
      <selection activeCell="B56" sqref="B56"/>
    </sheetView>
  </sheetViews>
  <sheetFormatPr defaultRowHeight="15"/>
  <cols>
    <col min="1" max="1" width="4.25" style="39" customWidth="1"/>
    <col min="2" max="2" width="62.375" style="4" customWidth="1"/>
    <col min="3" max="3" width="6" style="40" customWidth="1"/>
    <col min="4" max="4" width="5.625" style="4" customWidth="1"/>
    <col min="5" max="5" width="7.625" style="41" customWidth="1"/>
    <col min="6" max="6" width="10.25" style="41" bestFit="1" customWidth="1"/>
    <col min="7" max="7" width="5.75" style="4" customWidth="1"/>
    <col min="8" max="8" width="10.25" style="41" bestFit="1" customWidth="1"/>
    <col min="9" max="9" width="13.625" style="4" customWidth="1"/>
    <col min="10" max="277" width="8.125" style="4" customWidth="1"/>
    <col min="278" max="278" width="9" customWidth="1"/>
  </cols>
  <sheetData>
    <row r="1" spans="1:277" ht="14.25">
      <c r="A1" s="907" t="s">
        <v>0</v>
      </c>
      <c r="B1" s="907"/>
      <c r="C1" s="2"/>
      <c r="D1" s="1"/>
      <c r="E1" s="3"/>
      <c r="F1" s="3"/>
      <c r="G1" s="903" t="s">
        <v>1</v>
      </c>
      <c r="H1" s="903"/>
      <c r="I1" s="903"/>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row>
    <row r="2" spans="1:277" ht="27.75">
      <c r="A2" s="604" t="s">
        <v>2</v>
      </c>
      <c r="B2" s="605" t="s">
        <v>3</v>
      </c>
      <c r="C2" s="605" t="s">
        <v>4</v>
      </c>
      <c r="D2" s="605" t="s">
        <v>5</v>
      </c>
      <c r="E2" s="827" t="s">
        <v>6</v>
      </c>
      <c r="F2" s="828" t="s">
        <v>7</v>
      </c>
      <c r="G2" s="829" t="s">
        <v>8</v>
      </c>
      <c r="H2" s="830" t="s">
        <v>9</v>
      </c>
      <c r="I2" s="781" t="s">
        <v>479</v>
      </c>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row>
    <row r="3" spans="1:277" ht="25.5" customHeight="1">
      <c r="A3" s="904">
        <v>1</v>
      </c>
      <c r="B3" s="905" t="s">
        <v>10</v>
      </c>
      <c r="C3" s="906"/>
      <c r="D3" s="906"/>
      <c r="E3" s="906"/>
      <c r="F3" s="551"/>
      <c r="G3" s="551"/>
      <c r="H3" s="551"/>
      <c r="I3" s="782"/>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row>
    <row r="4" spans="1:277" ht="14.25">
      <c r="A4" s="904"/>
      <c r="B4" s="6" t="s">
        <v>11</v>
      </c>
      <c r="C4" s="7" t="s">
        <v>12</v>
      </c>
      <c r="D4" s="7">
        <v>210</v>
      </c>
      <c r="E4" s="8"/>
      <c r="F4" s="550">
        <f t="shared" ref="F4:F13" si="0">D4*E4</f>
        <v>0</v>
      </c>
      <c r="G4" s="346">
        <v>0.08</v>
      </c>
      <c r="H4" s="776">
        <f t="shared" ref="H4:H13" si="1">F4+(F4*G4)</f>
        <v>0</v>
      </c>
      <c r="I4" s="779"/>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row>
    <row r="5" spans="1:277" ht="14.25">
      <c r="A5" s="904"/>
      <c r="B5" s="6" t="s">
        <v>13</v>
      </c>
      <c r="C5" s="7" t="s">
        <v>12</v>
      </c>
      <c r="D5" s="7">
        <v>45</v>
      </c>
      <c r="E5" s="11"/>
      <c r="F5" s="349">
        <f t="shared" si="0"/>
        <v>0</v>
      </c>
      <c r="G5" s="10">
        <v>0.08</v>
      </c>
      <c r="H5" s="777">
        <f t="shared" si="1"/>
        <v>0</v>
      </c>
      <c r="I5" s="779"/>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row>
    <row r="6" spans="1:277" ht="14.25">
      <c r="A6" s="904"/>
      <c r="B6" s="6" t="s">
        <v>14</v>
      </c>
      <c r="C6" s="7" t="s">
        <v>12</v>
      </c>
      <c r="D6" s="7">
        <v>100</v>
      </c>
      <c r="E6" s="11"/>
      <c r="F6" s="349">
        <f t="shared" si="0"/>
        <v>0</v>
      </c>
      <c r="G6" s="10">
        <v>0.08</v>
      </c>
      <c r="H6" s="777">
        <f t="shared" si="1"/>
        <v>0</v>
      </c>
      <c r="I6" s="779"/>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row>
    <row r="7" spans="1:277" ht="14.25">
      <c r="A7" s="904"/>
      <c r="B7" s="6" t="s">
        <v>15</v>
      </c>
      <c r="C7" s="7" t="s">
        <v>12</v>
      </c>
      <c r="D7" s="7">
        <v>300</v>
      </c>
      <c r="E7" s="11"/>
      <c r="F7" s="349">
        <f t="shared" si="0"/>
        <v>0</v>
      </c>
      <c r="G7" s="10">
        <v>0.08</v>
      </c>
      <c r="H7" s="777">
        <f t="shared" si="1"/>
        <v>0</v>
      </c>
      <c r="I7" s="779"/>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row>
    <row r="8" spans="1:277" ht="14.25">
      <c r="A8" s="904"/>
      <c r="B8" s="6" t="s">
        <v>16</v>
      </c>
      <c r="C8" s="7" t="s">
        <v>12</v>
      </c>
      <c r="D8" s="7">
        <v>170</v>
      </c>
      <c r="E8" s="11"/>
      <c r="F8" s="349">
        <f t="shared" si="0"/>
        <v>0</v>
      </c>
      <c r="G8" s="10">
        <v>0.08</v>
      </c>
      <c r="H8" s="777">
        <f t="shared" si="1"/>
        <v>0</v>
      </c>
      <c r="I8" s="779"/>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row>
    <row r="9" spans="1:277" ht="14.25">
      <c r="A9" s="904"/>
      <c r="B9" s="6" t="s">
        <v>17</v>
      </c>
      <c r="C9" s="7" t="s">
        <v>12</v>
      </c>
      <c r="D9" s="7">
        <v>600</v>
      </c>
      <c r="E9" s="11"/>
      <c r="F9" s="349">
        <f t="shared" si="0"/>
        <v>0</v>
      </c>
      <c r="G9" s="10">
        <v>0.08</v>
      </c>
      <c r="H9" s="777">
        <f t="shared" si="1"/>
        <v>0</v>
      </c>
      <c r="I9" s="77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row>
    <row r="10" spans="1:277" ht="14.25">
      <c r="A10" s="904"/>
      <c r="B10" s="6" t="s">
        <v>18</v>
      </c>
      <c r="C10" s="7" t="s">
        <v>12</v>
      </c>
      <c r="D10" s="7">
        <v>600</v>
      </c>
      <c r="E10" s="11"/>
      <c r="F10" s="349">
        <f t="shared" si="0"/>
        <v>0</v>
      </c>
      <c r="G10" s="10">
        <v>0.08</v>
      </c>
      <c r="H10" s="777">
        <f t="shared" si="1"/>
        <v>0</v>
      </c>
      <c r="I10" s="779"/>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row>
    <row r="11" spans="1:277" s="13" customFormat="1" ht="14.25">
      <c r="A11" s="904"/>
      <c r="B11" s="6" t="s">
        <v>19</v>
      </c>
      <c r="C11" s="7" t="s">
        <v>12</v>
      </c>
      <c r="D11" s="7">
        <v>100</v>
      </c>
      <c r="E11" s="11"/>
      <c r="F11" s="349">
        <f t="shared" si="0"/>
        <v>0</v>
      </c>
      <c r="G11" s="10">
        <v>0.08</v>
      </c>
      <c r="H11" s="777">
        <f t="shared" si="1"/>
        <v>0</v>
      </c>
      <c r="I11" s="780"/>
    </row>
    <row r="12" spans="1:277" ht="14.25">
      <c r="A12" s="904"/>
      <c r="B12" s="6" t="s">
        <v>20</v>
      </c>
      <c r="C12" s="7" t="s">
        <v>12</v>
      </c>
      <c r="D12" s="7">
        <v>40</v>
      </c>
      <c r="E12" s="11"/>
      <c r="F12" s="349">
        <f t="shared" si="0"/>
        <v>0</v>
      </c>
      <c r="G12" s="10">
        <v>0.08</v>
      </c>
      <c r="H12" s="777">
        <f t="shared" si="1"/>
        <v>0</v>
      </c>
      <c r="I12" s="779"/>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row>
    <row r="13" spans="1:277" ht="18.75" customHeight="1">
      <c r="A13" s="14">
        <v>2</v>
      </c>
      <c r="B13" s="6" t="s">
        <v>21</v>
      </c>
      <c r="C13" s="7" t="s">
        <v>12</v>
      </c>
      <c r="D13" s="7">
        <v>12</v>
      </c>
      <c r="E13" s="11"/>
      <c r="F13" s="350">
        <f t="shared" si="0"/>
        <v>0</v>
      </c>
      <c r="G13" s="344">
        <v>0.08</v>
      </c>
      <c r="H13" s="778">
        <f t="shared" si="1"/>
        <v>0</v>
      </c>
      <c r="I13" s="779"/>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row>
    <row r="14" spans="1:277" ht="87.75" customHeight="1">
      <c r="A14" s="904">
        <v>3</v>
      </c>
      <c r="B14" s="908" t="s">
        <v>22</v>
      </c>
      <c r="C14" s="909"/>
      <c r="D14" s="909"/>
      <c r="E14" s="910"/>
      <c r="F14" s="351"/>
      <c r="G14" s="343"/>
      <c r="H14" s="351"/>
      <c r="I14" s="783"/>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row>
    <row r="15" spans="1:277" ht="14.25">
      <c r="A15" s="904"/>
      <c r="B15" s="15" t="s">
        <v>23</v>
      </c>
      <c r="C15" s="7" t="s">
        <v>12</v>
      </c>
      <c r="D15" s="16">
        <v>470</v>
      </c>
      <c r="E15" s="345"/>
      <c r="F15" s="352">
        <f t="shared" ref="F15:F38" si="2">D15*E15</f>
        <v>0</v>
      </c>
      <c r="G15" s="346">
        <v>0.08</v>
      </c>
      <c r="H15" s="784">
        <f t="shared" ref="H15:H28" si="3">F15+(F15*G15)</f>
        <v>0</v>
      </c>
      <c r="I15" s="779"/>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row>
    <row r="16" spans="1:277" ht="14.25">
      <c r="A16" s="904"/>
      <c r="B16" s="15" t="s">
        <v>24</v>
      </c>
      <c r="C16" s="7" t="s">
        <v>12</v>
      </c>
      <c r="D16" s="16">
        <v>550</v>
      </c>
      <c r="E16" s="11"/>
      <c r="F16" s="349">
        <f t="shared" si="2"/>
        <v>0</v>
      </c>
      <c r="G16" s="10">
        <v>0.08</v>
      </c>
      <c r="H16" s="777">
        <f t="shared" si="3"/>
        <v>0</v>
      </c>
      <c r="I16" s="779"/>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row>
    <row r="17" spans="1:277" ht="14.25">
      <c r="A17" s="904"/>
      <c r="B17" s="15" t="s">
        <v>25</v>
      </c>
      <c r="C17" s="7" t="s">
        <v>12</v>
      </c>
      <c r="D17" s="16">
        <v>650</v>
      </c>
      <c r="E17" s="11"/>
      <c r="F17" s="349">
        <f t="shared" si="2"/>
        <v>0</v>
      </c>
      <c r="G17" s="10">
        <v>0.08</v>
      </c>
      <c r="H17" s="777">
        <f t="shared" si="3"/>
        <v>0</v>
      </c>
      <c r="I17" s="779"/>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row>
    <row r="18" spans="1:277" ht="14.25">
      <c r="A18" s="904"/>
      <c r="B18" s="15" t="s">
        <v>26</v>
      </c>
      <c r="C18" s="7" t="s">
        <v>12</v>
      </c>
      <c r="D18" s="16">
        <v>610</v>
      </c>
      <c r="E18" s="11"/>
      <c r="F18" s="349">
        <f t="shared" si="2"/>
        <v>0</v>
      </c>
      <c r="G18" s="10">
        <v>0.08</v>
      </c>
      <c r="H18" s="777">
        <f t="shared" si="3"/>
        <v>0</v>
      </c>
      <c r="I18" s="779"/>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row>
    <row r="19" spans="1:277" s="13" customFormat="1" ht="42" customHeight="1">
      <c r="A19" s="17">
        <v>4</v>
      </c>
      <c r="B19" s="6" t="s">
        <v>27</v>
      </c>
      <c r="C19" s="7" t="s">
        <v>28</v>
      </c>
      <c r="D19" s="16">
        <v>6000</v>
      </c>
      <c r="E19" s="11"/>
      <c r="F19" s="349">
        <f t="shared" si="2"/>
        <v>0</v>
      </c>
      <c r="G19" s="10">
        <v>0.08</v>
      </c>
      <c r="H19" s="777">
        <f t="shared" si="3"/>
        <v>0</v>
      </c>
      <c r="I19" s="780"/>
    </row>
    <row r="20" spans="1:277" ht="15" customHeight="1">
      <c r="A20" s="5">
        <v>5</v>
      </c>
      <c r="B20" s="6" t="s">
        <v>29</v>
      </c>
      <c r="C20" s="7" t="s">
        <v>28</v>
      </c>
      <c r="D20" s="16">
        <v>1100</v>
      </c>
      <c r="E20" s="11"/>
      <c r="F20" s="349">
        <f t="shared" si="2"/>
        <v>0</v>
      </c>
      <c r="G20" s="10">
        <v>0.08</v>
      </c>
      <c r="H20" s="777">
        <f t="shared" si="3"/>
        <v>0</v>
      </c>
      <c r="I20" s="779"/>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row>
    <row r="21" spans="1:277" ht="34.5" customHeight="1">
      <c r="A21" s="18">
        <v>6</v>
      </c>
      <c r="B21" s="19" t="s">
        <v>30</v>
      </c>
      <c r="C21" s="7" t="s">
        <v>31</v>
      </c>
      <c r="D21" s="16">
        <v>250</v>
      </c>
      <c r="E21" s="11"/>
      <c r="F21" s="349">
        <f t="shared" si="2"/>
        <v>0</v>
      </c>
      <c r="G21" s="10">
        <v>0.08</v>
      </c>
      <c r="H21" s="777">
        <f t="shared" si="3"/>
        <v>0</v>
      </c>
      <c r="I21" s="779"/>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row>
    <row r="22" spans="1:277" ht="79.5" customHeight="1">
      <c r="A22" s="5">
        <v>7</v>
      </c>
      <c r="B22" s="6" t="s">
        <v>32</v>
      </c>
      <c r="C22" s="7" t="s">
        <v>28</v>
      </c>
      <c r="D22" s="16">
        <v>70000</v>
      </c>
      <c r="E22" s="11"/>
      <c r="F22" s="349">
        <f t="shared" si="2"/>
        <v>0</v>
      </c>
      <c r="G22" s="10">
        <v>0.08</v>
      </c>
      <c r="H22" s="777">
        <f t="shared" si="3"/>
        <v>0</v>
      </c>
      <c r="I22" s="779"/>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row>
    <row r="23" spans="1:277" ht="66.75" customHeight="1">
      <c r="A23" s="5">
        <v>8</v>
      </c>
      <c r="B23" s="6" t="s">
        <v>33</v>
      </c>
      <c r="C23" s="7" t="s">
        <v>28</v>
      </c>
      <c r="D23" s="16">
        <v>4000</v>
      </c>
      <c r="E23" s="11"/>
      <c r="F23" s="349">
        <f t="shared" si="2"/>
        <v>0</v>
      </c>
      <c r="G23" s="10">
        <v>0.08</v>
      </c>
      <c r="H23" s="777">
        <f t="shared" si="3"/>
        <v>0</v>
      </c>
      <c r="I23" s="779"/>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row>
    <row r="24" spans="1:277" ht="25.5" customHeight="1">
      <c r="A24" s="5">
        <v>9</v>
      </c>
      <c r="B24" s="6" t="s">
        <v>34</v>
      </c>
      <c r="C24" s="7" t="s">
        <v>28</v>
      </c>
      <c r="D24" s="16">
        <v>250</v>
      </c>
      <c r="E24" s="11"/>
      <c r="F24" s="349">
        <f t="shared" si="2"/>
        <v>0</v>
      </c>
      <c r="G24" s="10">
        <v>0.08</v>
      </c>
      <c r="H24" s="777">
        <f t="shared" si="3"/>
        <v>0</v>
      </c>
      <c r="I24" s="779"/>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row>
    <row r="25" spans="1:277" ht="36" customHeight="1">
      <c r="A25" s="5">
        <v>10</v>
      </c>
      <c r="B25" s="6" t="s">
        <v>35</v>
      </c>
      <c r="C25" s="7" t="s">
        <v>28</v>
      </c>
      <c r="D25" s="16">
        <v>1500</v>
      </c>
      <c r="E25" s="11"/>
      <c r="F25" s="349">
        <f t="shared" si="2"/>
        <v>0</v>
      </c>
      <c r="G25" s="10">
        <v>0.08</v>
      </c>
      <c r="H25" s="777">
        <f t="shared" si="3"/>
        <v>0</v>
      </c>
      <c r="I25" s="779"/>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row>
    <row r="26" spans="1:277" s="13" customFormat="1" ht="69.75" customHeight="1">
      <c r="A26" s="5">
        <v>11</v>
      </c>
      <c r="B26" s="6" t="s">
        <v>36</v>
      </c>
      <c r="C26" s="7" t="s">
        <v>28</v>
      </c>
      <c r="D26" s="16">
        <v>24000</v>
      </c>
      <c r="E26" s="11"/>
      <c r="F26" s="349">
        <f t="shared" si="2"/>
        <v>0</v>
      </c>
      <c r="G26" s="10">
        <v>0.08</v>
      </c>
      <c r="H26" s="777">
        <f t="shared" si="3"/>
        <v>0</v>
      </c>
      <c r="I26" s="780"/>
    </row>
    <row r="27" spans="1:277" ht="27" customHeight="1">
      <c r="A27" s="5">
        <v>12</v>
      </c>
      <c r="B27" s="6" t="s">
        <v>37</v>
      </c>
      <c r="C27" s="7" t="s">
        <v>28</v>
      </c>
      <c r="D27" s="16">
        <v>25000</v>
      </c>
      <c r="E27" s="11"/>
      <c r="F27" s="349">
        <f t="shared" si="2"/>
        <v>0</v>
      </c>
      <c r="G27" s="10">
        <v>0.08</v>
      </c>
      <c r="H27" s="777">
        <f t="shared" si="3"/>
        <v>0</v>
      </c>
      <c r="I27" s="779"/>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row>
    <row r="28" spans="1:277" ht="46.5" customHeight="1">
      <c r="A28" s="5">
        <v>13</v>
      </c>
      <c r="B28" s="6" t="s">
        <v>38</v>
      </c>
      <c r="C28" s="7" t="s">
        <v>28</v>
      </c>
      <c r="D28" s="16">
        <v>1200</v>
      </c>
      <c r="E28" s="11"/>
      <c r="F28" s="349">
        <f t="shared" si="2"/>
        <v>0</v>
      </c>
      <c r="G28" s="10">
        <v>0.08</v>
      </c>
      <c r="H28" s="777">
        <f t="shared" si="3"/>
        <v>0</v>
      </c>
      <c r="I28" s="779"/>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row>
    <row r="29" spans="1:277" s="4" customFormat="1" ht="48.75" customHeight="1">
      <c r="A29" s="20">
        <v>14</v>
      </c>
      <c r="B29" s="21" t="s">
        <v>39</v>
      </c>
      <c r="C29" s="22" t="s">
        <v>28</v>
      </c>
      <c r="D29" s="341">
        <v>4000</v>
      </c>
      <c r="E29" s="342"/>
      <c r="F29" s="353">
        <f t="shared" si="2"/>
        <v>0</v>
      </c>
      <c r="G29" s="10">
        <v>0.08</v>
      </c>
      <c r="H29" s="785">
        <f>F29+(F29*G29)</f>
        <v>0</v>
      </c>
      <c r="I29" s="786"/>
    </row>
    <row r="30" spans="1:277" s="4" customFormat="1" ht="56.25" customHeight="1">
      <c r="A30" s="24">
        <v>15</v>
      </c>
      <c r="B30" s="25" t="s">
        <v>40</v>
      </c>
      <c r="C30" s="26" t="s">
        <v>28</v>
      </c>
      <c r="D30" s="26">
        <v>800</v>
      </c>
      <c r="E30" s="27"/>
      <c r="F30" s="349">
        <f t="shared" si="2"/>
        <v>0</v>
      </c>
      <c r="G30" s="10">
        <v>0.08</v>
      </c>
      <c r="H30" s="785">
        <f t="shared" ref="H30:H38" si="4">F30+(F30*G30)</f>
        <v>0</v>
      </c>
      <c r="I30" s="786"/>
    </row>
    <row r="31" spans="1:277" s="4" customFormat="1" ht="64.5" customHeight="1">
      <c r="A31" s="24">
        <v>16</v>
      </c>
      <c r="B31" s="25" t="s">
        <v>41</v>
      </c>
      <c r="C31" s="26" t="s">
        <v>28</v>
      </c>
      <c r="D31" s="26">
        <v>1000</v>
      </c>
      <c r="E31" s="27"/>
      <c r="F31" s="349">
        <f t="shared" si="2"/>
        <v>0</v>
      </c>
      <c r="G31" s="10">
        <v>0.08</v>
      </c>
      <c r="H31" s="785">
        <f t="shared" si="4"/>
        <v>0</v>
      </c>
      <c r="I31" s="786"/>
    </row>
    <row r="32" spans="1:277" s="4" customFormat="1" ht="56.25" customHeight="1">
      <c r="A32" s="24">
        <v>17</v>
      </c>
      <c r="B32" s="25" t="s">
        <v>42</v>
      </c>
      <c r="C32" s="26" t="s">
        <v>28</v>
      </c>
      <c r="D32" s="26">
        <v>500</v>
      </c>
      <c r="E32" s="27"/>
      <c r="F32" s="349">
        <f t="shared" si="2"/>
        <v>0</v>
      </c>
      <c r="G32" s="10">
        <v>0.08</v>
      </c>
      <c r="H32" s="785">
        <f t="shared" si="4"/>
        <v>0</v>
      </c>
      <c r="I32" s="786"/>
    </row>
    <row r="33" spans="1:277" s="12" customFormat="1" ht="87.75" customHeight="1">
      <c r="A33" s="28">
        <v>18</v>
      </c>
      <c r="B33" s="6" t="s">
        <v>43</v>
      </c>
      <c r="C33" s="29" t="s">
        <v>28</v>
      </c>
      <c r="D33" s="29">
        <v>50</v>
      </c>
      <c r="E33" s="30"/>
      <c r="F33" s="349">
        <f t="shared" si="2"/>
        <v>0</v>
      </c>
      <c r="G33" s="10">
        <v>0.08</v>
      </c>
      <c r="H33" s="785">
        <f t="shared" si="4"/>
        <v>0</v>
      </c>
      <c r="I33" s="787"/>
    </row>
    <row r="34" spans="1:277" s="4" customFormat="1" ht="26.25" customHeight="1">
      <c r="A34" s="24">
        <v>19</v>
      </c>
      <c r="B34" s="31" t="s">
        <v>44</v>
      </c>
      <c r="C34" s="26" t="s">
        <v>28</v>
      </c>
      <c r="D34" s="26">
        <v>15000</v>
      </c>
      <c r="E34" s="27"/>
      <c r="F34" s="354">
        <f t="shared" si="2"/>
        <v>0</v>
      </c>
      <c r="G34" s="10">
        <v>0.08</v>
      </c>
      <c r="H34" s="785">
        <f t="shared" si="4"/>
        <v>0</v>
      </c>
      <c r="I34" s="786"/>
    </row>
    <row r="35" spans="1:277" s="4" customFormat="1" ht="18" customHeight="1">
      <c r="A35" s="24" t="s">
        <v>45</v>
      </c>
      <c r="B35" s="31" t="s">
        <v>46</v>
      </c>
      <c r="C35" s="26" t="s">
        <v>12</v>
      </c>
      <c r="D35" s="26">
        <v>600</v>
      </c>
      <c r="E35" s="27"/>
      <c r="F35" s="355">
        <f t="shared" si="2"/>
        <v>0</v>
      </c>
      <c r="G35" s="10">
        <v>0.08</v>
      </c>
      <c r="H35" s="785">
        <f t="shared" si="4"/>
        <v>0</v>
      </c>
      <c r="I35" s="786"/>
    </row>
    <row r="36" spans="1:277" s="4" customFormat="1" ht="21" customHeight="1">
      <c r="A36" s="24" t="s">
        <v>47</v>
      </c>
      <c r="B36" s="31" t="s">
        <v>465</v>
      </c>
      <c r="C36" s="26" t="s">
        <v>12</v>
      </c>
      <c r="D36" s="26">
        <v>600</v>
      </c>
      <c r="E36" s="27"/>
      <c r="F36" s="355">
        <f t="shared" si="2"/>
        <v>0</v>
      </c>
      <c r="G36" s="10">
        <v>0.08</v>
      </c>
      <c r="H36" s="785">
        <f t="shared" si="4"/>
        <v>0</v>
      </c>
      <c r="I36" s="786"/>
    </row>
    <row r="37" spans="1:277" s="4" customFormat="1" ht="15.75" customHeight="1">
      <c r="A37" s="24">
        <v>22</v>
      </c>
      <c r="B37" s="31" t="s">
        <v>477</v>
      </c>
      <c r="C37" s="26" t="s">
        <v>31</v>
      </c>
      <c r="D37" s="26">
        <v>1000</v>
      </c>
      <c r="E37" s="27"/>
      <c r="F37" s="355">
        <f t="shared" si="2"/>
        <v>0</v>
      </c>
      <c r="G37" s="10">
        <v>0.08</v>
      </c>
      <c r="H37" s="785">
        <f t="shared" si="4"/>
        <v>0</v>
      </c>
      <c r="I37" s="786"/>
    </row>
    <row r="38" spans="1:277" s="4" customFormat="1" ht="54.75" customHeight="1">
      <c r="A38" s="24">
        <v>23</v>
      </c>
      <c r="B38" s="25" t="s">
        <v>48</v>
      </c>
      <c r="C38" s="26" t="s">
        <v>28</v>
      </c>
      <c r="D38" s="26">
        <v>250</v>
      </c>
      <c r="E38" s="27"/>
      <c r="F38" s="355">
        <f t="shared" si="2"/>
        <v>0</v>
      </c>
      <c r="G38" s="10">
        <v>0.08</v>
      </c>
      <c r="H38" s="785">
        <f t="shared" si="4"/>
        <v>0</v>
      </c>
      <c r="I38" s="786"/>
    </row>
    <row r="39" spans="1:277" s="4" customFormat="1">
      <c r="A39" s="32"/>
      <c r="B39" s="33"/>
      <c r="C39" s="34"/>
      <c r="D39" s="33"/>
      <c r="E39" s="35" t="s">
        <v>49</v>
      </c>
      <c r="F39" s="356">
        <f>SUM(F4:F38)</f>
        <v>0</v>
      </c>
      <c r="G39" s="33"/>
      <c r="H39" s="696">
        <f>SUM(H4:H38)</f>
        <v>0</v>
      </c>
    </row>
    <row r="40" spans="1:277" s="4" customFormat="1">
      <c r="A40" s="36"/>
      <c r="B40" s="1"/>
      <c r="C40" s="2"/>
      <c r="D40" s="1"/>
      <c r="E40" s="3"/>
      <c r="F40" s="3"/>
      <c r="G40" s="1"/>
      <c r="H40" s="3"/>
    </row>
    <row r="41" spans="1:277" s="4" customFormat="1">
      <c r="A41" s="36"/>
      <c r="B41" s="1"/>
      <c r="C41" s="2"/>
      <c r="D41" s="1"/>
      <c r="E41" s="3"/>
      <c r="F41" s="3"/>
      <c r="G41" s="1"/>
      <c r="H41" s="3"/>
    </row>
    <row r="42" spans="1:277" s="4" customFormat="1">
      <c r="A42" s="36"/>
      <c r="B42" s="1"/>
      <c r="C42" s="2"/>
      <c r="D42" s="1"/>
      <c r="E42" s="3"/>
      <c r="F42" s="3"/>
      <c r="G42" s="1"/>
      <c r="H42" s="3"/>
    </row>
    <row r="43" spans="1:277" s="4" customFormat="1">
      <c r="A43" s="36"/>
      <c r="B43" s="911" t="s">
        <v>50</v>
      </c>
      <c r="C43" s="911"/>
      <c r="D43" s="911"/>
      <c r="E43" s="912"/>
      <c r="F43" s="912"/>
      <c r="G43" s="912"/>
      <c r="H43" s="912"/>
    </row>
    <row r="44" spans="1:277" s="4" customFormat="1">
      <c r="A44" s="36"/>
      <c r="B44" s="912"/>
      <c r="C44" s="912"/>
      <c r="D44" s="912"/>
      <c r="E44" s="912"/>
      <c r="F44" s="912"/>
      <c r="G44" s="912"/>
      <c r="H44" s="912"/>
    </row>
    <row r="45" spans="1:277" s="4" customFormat="1">
      <c r="A45" s="36"/>
      <c r="B45" s="913" t="s">
        <v>51</v>
      </c>
      <c r="C45" s="913"/>
      <c r="D45" s="913"/>
      <c r="E45" s="913"/>
      <c r="F45" s="913"/>
      <c r="G45" s="913"/>
      <c r="H45" s="913"/>
    </row>
    <row r="46" spans="1:277" s="4" customFormat="1">
      <c r="A46" s="36"/>
      <c r="B46" s="913" t="s">
        <v>52</v>
      </c>
      <c r="C46" s="913"/>
      <c r="D46" s="913"/>
      <c r="E46" s="913"/>
      <c r="F46" s="913"/>
      <c r="G46" s="913"/>
      <c r="H46" s="913"/>
    </row>
    <row r="47" spans="1:277" s="12" customFormat="1" ht="18.75" customHeight="1">
      <c r="A47" s="36"/>
      <c r="B47" s="914"/>
      <c r="C47" s="914"/>
      <c r="D47" s="914"/>
      <c r="E47" s="914"/>
      <c r="F47" s="914"/>
      <c r="G47" s="914"/>
      <c r="H47" s="914"/>
    </row>
    <row r="48" spans="1:277" ht="14.25" hidden="1">
      <c r="A48" s="36"/>
      <c r="B48" s="913" t="s">
        <v>53</v>
      </c>
      <c r="C48" s="913"/>
      <c r="D48" s="913"/>
      <c r="E48" s="913"/>
      <c r="F48" s="913"/>
      <c r="G48" s="37"/>
      <c r="H48" s="901"/>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row>
    <row r="49" spans="1:277" ht="14.25">
      <c r="A49" s="36"/>
      <c r="B49" s="913" t="s">
        <v>53</v>
      </c>
      <c r="C49" s="913"/>
      <c r="D49" s="913"/>
      <c r="E49" s="913"/>
      <c r="F49" s="913"/>
      <c r="G49" s="913"/>
      <c r="H49" s="913"/>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row>
    <row r="50" spans="1:277">
      <c r="A50" s="36"/>
      <c r="B50" s="150"/>
      <c r="C50" s="347"/>
      <c r="D50" s="150"/>
      <c r="E50" s="348"/>
      <c r="F50" s="348"/>
      <c r="G50" s="150"/>
      <c r="H50" s="348"/>
    </row>
  </sheetData>
  <mergeCells count="14">
    <mergeCell ref="B43:D43"/>
    <mergeCell ref="E43:H43"/>
    <mergeCell ref="B49:H49"/>
    <mergeCell ref="B44:H44"/>
    <mergeCell ref="B45:H45"/>
    <mergeCell ref="B46:H46"/>
    <mergeCell ref="B47:H47"/>
    <mergeCell ref="B48:F48"/>
    <mergeCell ref="G1:I1"/>
    <mergeCell ref="A3:A12"/>
    <mergeCell ref="A14:A18"/>
    <mergeCell ref="B3:E3"/>
    <mergeCell ref="A1:B1"/>
    <mergeCell ref="B14:E14"/>
  </mergeCells>
  <pageMargins left="0.25" right="0.25" top="0.75" bottom="0.75" header="0.3" footer="0.3"/>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G35"/>
  <sheetViews>
    <sheetView topLeftCell="B1" zoomScaleNormal="100" workbookViewId="0">
      <selection activeCell="K11" sqref="K11"/>
    </sheetView>
  </sheetViews>
  <sheetFormatPr defaultRowHeight="15"/>
  <cols>
    <col min="1" max="1" width="2.25" hidden="1" customWidth="1"/>
    <col min="2" max="2" width="4" style="4" customWidth="1"/>
    <col min="3" max="3" width="58.5" style="4" customWidth="1"/>
    <col min="4" max="4" width="4.5" style="4" customWidth="1"/>
    <col min="5" max="5" width="5.75" style="4" customWidth="1"/>
    <col min="6" max="6" width="8.125" style="216" customWidth="1"/>
    <col min="7" max="7" width="10.125" style="216" customWidth="1"/>
    <col min="8" max="8" width="5.875" style="4" customWidth="1"/>
    <col min="9" max="9" width="10.375" style="216" customWidth="1"/>
    <col min="10" max="10" width="10.125" style="4" customWidth="1"/>
    <col min="11" max="1021" width="8.125" style="4" customWidth="1"/>
    <col min="1022" max="1022" width="9" customWidth="1"/>
  </cols>
  <sheetData>
    <row r="1" spans="2:10">
      <c r="B1" s="373" t="s">
        <v>219</v>
      </c>
      <c r="C1" s="33"/>
      <c r="D1" s="33"/>
      <c r="E1" s="33"/>
      <c r="F1" s="374"/>
      <c r="G1" s="374"/>
      <c r="H1" s="33"/>
      <c r="I1" s="949" t="s">
        <v>55</v>
      </c>
      <c r="J1" s="949"/>
    </row>
    <row r="2" spans="2:10" ht="37.5" customHeight="1">
      <c r="B2" s="844" t="s">
        <v>2</v>
      </c>
      <c r="C2" s="845" t="s">
        <v>3</v>
      </c>
      <c r="D2" s="844" t="s">
        <v>4</v>
      </c>
      <c r="E2" s="844" t="s">
        <v>5</v>
      </c>
      <c r="F2" s="846" t="s">
        <v>6</v>
      </c>
      <c r="G2" s="846" t="s">
        <v>7</v>
      </c>
      <c r="H2" s="844" t="s">
        <v>8</v>
      </c>
      <c r="I2" s="847" t="s">
        <v>9</v>
      </c>
      <c r="J2" s="832" t="s">
        <v>479</v>
      </c>
    </row>
    <row r="3" spans="2:10" ht="45.75" customHeight="1">
      <c r="B3" s="26">
        <v>1</v>
      </c>
      <c r="C3" s="25" t="s">
        <v>220</v>
      </c>
      <c r="D3" s="180" t="s">
        <v>28</v>
      </c>
      <c r="E3" s="214">
        <v>700</v>
      </c>
      <c r="F3" s="180"/>
      <c r="G3" s="180">
        <f>E3*F3</f>
        <v>0</v>
      </c>
      <c r="H3" s="116">
        <v>0.08</v>
      </c>
      <c r="I3" s="725">
        <f>G3+(G3*H3)</f>
        <v>0</v>
      </c>
      <c r="J3" s="786"/>
    </row>
    <row r="4" spans="2:10" ht="72.75" customHeight="1">
      <c r="B4" s="26">
        <v>2</v>
      </c>
      <c r="C4" s="25" t="s">
        <v>221</v>
      </c>
      <c r="D4" s="180" t="s">
        <v>28</v>
      </c>
      <c r="E4" s="214">
        <v>500</v>
      </c>
      <c r="F4" s="180"/>
      <c r="G4" s="181">
        <f>E4*F4</f>
        <v>0</v>
      </c>
      <c r="H4" s="116">
        <v>0.08</v>
      </c>
      <c r="I4" s="726">
        <f>G4+(G4*H4)</f>
        <v>0</v>
      </c>
      <c r="J4" s="786"/>
    </row>
    <row r="5" spans="2:10">
      <c r="B5" s="129"/>
      <c r="C5" s="33"/>
      <c r="D5" s="33"/>
      <c r="E5" s="33"/>
      <c r="F5" s="848" t="s">
        <v>165</v>
      </c>
      <c r="G5" s="375">
        <f>G3+G4</f>
        <v>0</v>
      </c>
      <c r="H5" s="376"/>
      <c r="I5" s="727">
        <f>I3+I4</f>
        <v>0</v>
      </c>
    </row>
    <row r="6" spans="2:10">
      <c r="F6" s="215"/>
    </row>
    <row r="9" spans="2:10">
      <c r="C9" s="921" t="s">
        <v>50</v>
      </c>
      <c r="D9" s="921"/>
      <c r="E9" s="921"/>
      <c r="F9" s="950"/>
      <c r="G9" s="950"/>
      <c r="H9" s="950"/>
      <c r="I9" s="950"/>
    </row>
    <row r="10" spans="2:10">
      <c r="C10" s="950"/>
      <c r="D10" s="950"/>
      <c r="E10" s="950"/>
      <c r="F10" s="950"/>
      <c r="G10" s="950"/>
      <c r="H10" s="950"/>
      <c r="I10" s="950"/>
    </row>
    <row r="11" spans="2:10">
      <c r="C11" s="923" t="s">
        <v>51</v>
      </c>
      <c r="D11" s="923"/>
      <c r="E11" s="923"/>
      <c r="F11" s="923"/>
      <c r="G11" s="923"/>
      <c r="H11" s="923"/>
      <c r="I11" s="923"/>
    </row>
    <row r="12" spans="2:10">
      <c r="C12" s="923" t="s">
        <v>52</v>
      </c>
      <c r="D12" s="923"/>
      <c r="E12" s="923"/>
      <c r="F12" s="923"/>
      <c r="G12" s="923"/>
      <c r="H12" s="923"/>
      <c r="I12" s="923"/>
    </row>
    <row r="13" spans="2:10">
      <c r="C13" s="950"/>
      <c r="D13" s="950"/>
      <c r="E13" s="950"/>
      <c r="F13" s="950"/>
      <c r="G13" s="950"/>
      <c r="H13" s="950"/>
      <c r="I13" s="950"/>
    </row>
    <row r="14" spans="2:10">
      <c r="C14" s="923" t="s">
        <v>53</v>
      </c>
      <c r="D14" s="923"/>
      <c r="E14" s="923"/>
      <c r="F14" s="923"/>
      <c r="G14" s="923"/>
      <c r="H14" s="136"/>
      <c r="I14" s="377"/>
    </row>
    <row r="35" spans="6:9" s="12" customFormat="1">
      <c r="F35" s="217"/>
      <c r="G35" s="217"/>
      <c r="I35" s="217"/>
    </row>
  </sheetData>
  <mergeCells count="8">
    <mergeCell ref="I1:J1"/>
    <mergeCell ref="C13:I13"/>
    <mergeCell ref="C14:G14"/>
    <mergeCell ref="C9:E9"/>
    <mergeCell ref="F9:I9"/>
    <mergeCell ref="C10:I10"/>
    <mergeCell ref="C11:I11"/>
    <mergeCell ref="C12:I12"/>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AMF15"/>
  <sheetViews>
    <sheetView zoomScaleNormal="100" workbookViewId="0">
      <selection activeCell="K6" sqref="K6"/>
    </sheetView>
  </sheetViews>
  <sheetFormatPr defaultRowHeight="15"/>
  <cols>
    <col min="1" max="1" width="4.125" style="4" customWidth="1"/>
    <col min="2" max="2" width="63.25" style="4" customWidth="1"/>
    <col min="3" max="3" width="4.375" style="4" customWidth="1"/>
    <col min="4" max="4" width="5.5" style="4" customWidth="1"/>
    <col min="5" max="5" width="8.125" style="41" customWidth="1"/>
    <col min="6" max="6" width="9.75" style="41" bestFit="1" customWidth="1"/>
    <col min="7" max="7" width="5.875" style="4" customWidth="1"/>
    <col min="8" max="8" width="8.125" style="41" customWidth="1"/>
    <col min="9" max="1020" width="8.125" style="4" customWidth="1"/>
    <col min="1021" max="1021" width="9" customWidth="1"/>
  </cols>
  <sheetData>
    <row r="1" spans="1:9">
      <c r="A1" s="378" t="s">
        <v>222</v>
      </c>
      <c r="B1" s="33"/>
      <c r="C1" s="33"/>
      <c r="D1" s="33"/>
      <c r="E1" s="248"/>
      <c r="F1" s="248"/>
      <c r="G1" s="33"/>
      <c r="H1" s="249" t="s">
        <v>55</v>
      </c>
    </row>
    <row r="2" spans="1:9" ht="42" customHeight="1">
      <c r="A2" s="604" t="s">
        <v>2</v>
      </c>
      <c r="B2" s="251" t="s">
        <v>3</v>
      </c>
      <c r="C2" s="250" t="s">
        <v>4</v>
      </c>
      <c r="D2" s="250" t="s">
        <v>5</v>
      </c>
      <c r="E2" s="252" t="s">
        <v>6</v>
      </c>
      <c r="F2" s="252" t="s">
        <v>7</v>
      </c>
      <c r="G2" s="250" t="s">
        <v>8</v>
      </c>
      <c r="H2" s="750" t="s">
        <v>9</v>
      </c>
      <c r="I2" s="832" t="s">
        <v>479</v>
      </c>
    </row>
    <row r="3" spans="1:9" ht="18" customHeight="1">
      <c r="A3" s="7">
        <v>1</v>
      </c>
      <c r="B3" s="80" t="s">
        <v>223</v>
      </c>
      <c r="C3" s="110" t="s">
        <v>28</v>
      </c>
      <c r="D3" s="110">
        <v>30</v>
      </c>
      <c r="E3" s="584"/>
      <c r="F3" s="584">
        <f>E3*D3</f>
        <v>0</v>
      </c>
      <c r="G3" s="381">
        <v>0.08</v>
      </c>
      <c r="H3" s="728">
        <f>F3+(F3*G3)</f>
        <v>0</v>
      </c>
      <c r="I3" s="786"/>
    </row>
    <row r="4" spans="1:9" ht="22.5" customHeight="1">
      <c r="A4" s="26">
        <v>2</v>
      </c>
      <c r="B4" s="382" t="s">
        <v>224</v>
      </c>
      <c r="C4" s="120" t="s">
        <v>28</v>
      </c>
      <c r="D4" s="120">
        <v>30</v>
      </c>
      <c r="E4" s="355"/>
      <c r="F4" s="547">
        <f>E4*D4</f>
        <v>0</v>
      </c>
      <c r="G4" s="381">
        <v>0.08</v>
      </c>
      <c r="H4" s="729">
        <f>F4+(F4*G4)</f>
        <v>0</v>
      </c>
      <c r="I4" s="786"/>
    </row>
    <row r="5" spans="1:9">
      <c r="A5" s="117">
        <v>3</v>
      </c>
      <c r="B5" s="383" t="s">
        <v>225</v>
      </c>
      <c r="C5" s="117" t="s">
        <v>28</v>
      </c>
      <c r="D5" s="117">
        <v>20</v>
      </c>
      <c r="E5" s="354"/>
      <c r="F5" s="584">
        <f>E5*D5</f>
        <v>0</v>
      </c>
      <c r="G5" s="381">
        <v>0.08</v>
      </c>
      <c r="H5" s="730">
        <f>F5+(F5*G5)</f>
        <v>0</v>
      </c>
      <c r="I5" s="786"/>
    </row>
    <row r="6" spans="1:9">
      <c r="A6" s="384"/>
      <c r="B6" s="371"/>
      <c r="C6" s="371"/>
      <c r="D6" s="371"/>
      <c r="E6" s="440" t="s">
        <v>165</v>
      </c>
      <c r="F6" s="385">
        <f>F3+F4+F5</f>
        <v>0</v>
      </c>
      <c r="G6" s="386"/>
      <c r="H6" s="721">
        <f>H3+H4+H5</f>
        <v>0</v>
      </c>
    </row>
    <row r="7" spans="1:9">
      <c r="A7" s="129"/>
      <c r="B7" s="129"/>
      <c r="C7" s="129"/>
      <c r="D7" s="129"/>
      <c r="E7" s="291"/>
      <c r="F7" s="257"/>
      <c r="G7" s="129"/>
      <c r="H7" s="257"/>
    </row>
    <row r="8" spans="1:9">
      <c r="A8" s="129"/>
      <c r="B8" s="129"/>
      <c r="C8" s="129"/>
      <c r="D8" s="129"/>
      <c r="E8" s="257"/>
      <c r="F8" s="257"/>
      <c r="G8" s="129"/>
      <c r="H8" s="257"/>
    </row>
    <row r="9" spans="1:9">
      <c r="A9" s="129"/>
      <c r="B9" s="129"/>
      <c r="C9" s="129"/>
      <c r="D9" s="129"/>
      <c r="E9" s="257"/>
      <c r="F9" s="257"/>
      <c r="G9" s="129"/>
      <c r="H9" s="257"/>
    </row>
    <row r="10" spans="1:9">
      <c r="A10" s="129"/>
      <c r="B10" s="921" t="s">
        <v>50</v>
      </c>
      <c r="C10" s="921"/>
      <c r="D10" s="921"/>
      <c r="E10" s="950"/>
      <c r="F10" s="950"/>
      <c r="G10" s="950"/>
      <c r="H10" s="950"/>
    </row>
    <row r="11" spans="1:9">
      <c r="A11" s="129"/>
      <c r="B11" s="950"/>
      <c r="C11" s="950"/>
      <c r="D11" s="950"/>
      <c r="E11" s="950"/>
      <c r="F11" s="950"/>
      <c r="G11" s="950"/>
      <c r="H11" s="950"/>
    </row>
    <row r="12" spans="1:9">
      <c r="A12" s="129"/>
      <c r="B12" s="923" t="s">
        <v>51</v>
      </c>
      <c r="C12" s="923"/>
      <c r="D12" s="923"/>
      <c r="E12" s="923"/>
      <c r="F12" s="923"/>
      <c r="G12" s="923"/>
      <c r="H12" s="923"/>
    </row>
    <row r="13" spans="1:9">
      <c r="A13" s="129"/>
      <c r="B13" s="923" t="s">
        <v>52</v>
      </c>
      <c r="C13" s="923"/>
      <c r="D13" s="923"/>
      <c r="E13" s="923"/>
      <c r="F13" s="923"/>
      <c r="G13" s="923"/>
      <c r="H13" s="923"/>
    </row>
    <row r="14" spans="1:9">
      <c r="A14" s="129"/>
      <c r="B14" s="950"/>
      <c r="C14" s="950"/>
      <c r="D14" s="950"/>
      <c r="E14" s="950"/>
      <c r="F14" s="950"/>
      <c r="G14" s="950"/>
      <c r="H14" s="950"/>
    </row>
    <row r="15" spans="1:9">
      <c r="A15" s="129"/>
      <c r="B15" s="923" t="s">
        <v>53</v>
      </c>
      <c r="C15" s="923"/>
      <c r="D15" s="923"/>
      <c r="E15" s="923"/>
      <c r="F15" s="923"/>
      <c r="G15" s="923"/>
      <c r="H15" s="923"/>
    </row>
  </sheetData>
  <mergeCells count="7">
    <mergeCell ref="B15:H15"/>
    <mergeCell ref="B10:D10"/>
    <mergeCell ref="E10:H10"/>
    <mergeCell ref="B11:H11"/>
    <mergeCell ref="B12:H12"/>
    <mergeCell ref="B13:H13"/>
    <mergeCell ref="B14:H14"/>
  </mergeCells>
  <pageMargins left="0.25" right="0.25" top="0.75" bottom="0.75" header="0.3" footer="0.3"/>
  <pageSetup paperSize="9" fitToWidth="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MF14"/>
  <sheetViews>
    <sheetView zoomScaleNormal="100" workbookViewId="0">
      <selection activeCell="H4" sqref="H4"/>
    </sheetView>
  </sheetViews>
  <sheetFormatPr defaultRowHeight="15"/>
  <cols>
    <col min="1" max="1" width="4.875" style="4" customWidth="1"/>
    <col min="2" max="2" width="56.5" style="4" customWidth="1"/>
    <col min="3" max="3" width="4.75" style="4" customWidth="1"/>
    <col min="4" max="4" width="5.625" style="4" customWidth="1"/>
    <col min="5" max="5" width="5.875" style="41" customWidth="1"/>
    <col min="6" max="6" width="8.875" style="41" customWidth="1"/>
    <col min="7" max="7" width="5.25" style="4" customWidth="1"/>
    <col min="8" max="8" width="7.125" style="41" customWidth="1"/>
    <col min="9" max="1020" width="8.125" style="4" customWidth="1"/>
    <col min="1021" max="1021" width="9" customWidth="1"/>
  </cols>
  <sheetData>
    <row r="1" spans="1:10">
      <c r="A1" s="378"/>
      <c r="B1" s="33"/>
      <c r="C1" s="33"/>
      <c r="D1" s="33"/>
      <c r="E1" s="248"/>
      <c r="F1" s="248"/>
      <c r="G1" s="33"/>
      <c r="H1" s="248"/>
    </row>
    <row r="2" spans="1:10">
      <c r="A2" s="259" t="s">
        <v>226</v>
      </c>
      <c r="B2" s="33"/>
      <c r="C2" s="33"/>
      <c r="D2" s="33"/>
      <c r="E2" s="248"/>
      <c r="F2" s="248"/>
      <c r="G2" s="33"/>
      <c r="H2" s="951" t="s">
        <v>55</v>
      </c>
      <c r="I2" s="951"/>
    </row>
    <row r="3" spans="1:10" ht="45.75" customHeight="1">
      <c r="A3" s="250" t="s">
        <v>2</v>
      </c>
      <c r="B3" s="251" t="s">
        <v>3</v>
      </c>
      <c r="C3" s="250" t="s">
        <v>4</v>
      </c>
      <c r="D3" s="250" t="s">
        <v>5</v>
      </c>
      <c r="E3" s="252" t="s">
        <v>6</v>
      </c>
      <c r="F3" s="252" t="s">
        <v>7</v>
      </c>
      <c r="G3" s="250" t="s">
        <v>8</v>
      </c>
      <c r="H3" s="750" t="s">
        <v>9</v>
      </c>
      <c r="I3" s="832" t="s">
        <v>479</v>
      </c>
      <c r="J3" s="799"/>
    </row>
    <row r="4" spans="1:10" ht="62.25" customHeight="1">
      <c r="A4" s="387">
        <v>1</v>
      </c>
      <c r="B4" s="201" t="s">
        <v>227</v>
      </c>
      <c r="C4" s="388" t="s">
        <v>28</v>
      </c>
      <c r="D4" s="388">
        <v>2000</v>
      </c>
      <c r="E4" s="389"/>
      <c r="F4" s="389">
        <f>D4*E4</f>
        <v>0</v>
      </c>
      <c r="G4" s="441">
        <v>0.08</v>
      </c>
      <c r="H4" s="735">
        <f>F4+(F4*0.08)</f>
        <v>0</v>
      </c>
      <c r="I4" s="786"/>
    </row>
    <row r="5" spans="1:10">
      <c r="A5" s="253"/>
      <c r="B5" s="297"/>
      <c r="C5" s="297"/>
      <c r="D5" s="297"/>
      <c r="E5" s="850" t="s">
        <v>165</v>
      </c>
      <c r="F5" s="850">
        <f>F4</f>
        <v>0</v>
      </c>
      <c r="G5" s="297"/>
      <c r="H5" s="834">
        <f>H4</f>
        <v>0</v>
      </c>
      <c r="I5" s="786"/>
    </row>
    <row r="6" spans="1:10">
      <c r="A6" s="129"/>
      <c r="B6" s="129"/>
      <c r="C6" s="129"/>
      <c r="D6" s="129"/>
      <c r="E6" s="849"/>
      <c r="F6" s="257"/>
      <c r="G6" s="129"/>
      <c r="H6" s="257"/>
    </row>
    <row r="7" spans="1:10">
      <c r="A7" s="129"/>
      <c r="B7" s="129"/>
      <c r="C7" s="129"/>
      <c r="D7" s="129"/>
      <c r="E7" s="257"/>
      <c r="F7" s="257"/>
      <c r="G7" s="129"/>
      <c r="H7" s="257"/>
    </row>
    <row r="8" spans="1:10">
      <c r="A8" s="129"/>
      <c r="B8" s="129"/>
      <c r="C8" s="129"/>
      <c r="D8" s="129"/>
      <c r="E8" s="257"/>
      <c r="F8" s="257"/>
      <c r="G8" s="129"/>
      <c r="H8" s="257"/>
    </row>
    <row r="9" spans="1:10">
      <c r="A9" s="129"/>
      <c r="B9" s="921" t="s">
        <v>50</v>
      </c>
      <c r="C9" s="921"/>
      <c r="D9" s="921"/>
      <c r="E9" s="950"/>
      <c r="F9" s="950"/>
      <c r="G9" s="950"/>
      <c r="H9" s="950"/>
    </row>
    <row r="10" spans="1:10">
      <c r="B10" s="922"/>
      <c r="C10" s="922"/>
      <c r="D10" s="922"/>
      <c r="E10" s="922"/>
      <c r="F10" s="922"/>
      <c r="G10" s="922"/>
      <c r="H10" s="922"/>
    </row>
    <row r="11" spans="1:10">
      <c r="B11" s="923" t="s">
        <v>51</v>
      </c>
      <c r="C11" s="923"/>
      <c r="D11" s="923"/>
      <c r="E11" s="923"/>
      <c r="F11" s="923"/>
      <c r="G11" s="923"/>
      <c r="H11" s="923"/>
    </row>
    <row r="12" spans="1:10">
      <c r="B12" s="923" t="s">
        <v>52</v>
      </c>
      <c r="C12" s="923"/>
      <c r="D12" s="923"/>
      <c r="E12" s="923"/>
      <c r="F12" s="923"/>
      <c r="G12" s="923"/>
      <c r="H12" s="923"/>
    </row>
    <row r="13" spans="1:10">
      <c r="B13" s="950"/>
      <c r="C13" s="950"/>
      <c r="D13" s="950"/>
      <c r="E13" s="950"/>
      <c r="F13" s="950"/>
      <c r="G13" s="950"/>
      <c r="H13" s="950"/>
    </row>
    <row r="14" spans="1:10">
      <c r="B14" s="923" t="s">
        <v>53</v>
      </c>
      <c r="C14" s="923"/>
      <c r="D14" s="923"/>
      <c r="E14" s="923"/>
      <c r="F14" s="923"/>
      <c r="G14" s="136"/>
      <c r="H14" s="380"/>
    </row>
  </sheetData>
  <mergeCells count="8">
    <mergeCell ref="H2:I2"/>
    <mergeCell ref="B14:F14"/>
    <mergeCell ref="B9:D9"/>
    <mergeCell ref="E9:H9"/>
    <mergeCell ref="B10:H10"/>
    <mergeCell ref="B11:H11"/>
    <mergeCell ref="B12:H12"/>
    <mergeCell ref="B13:H13"/>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AMF21"/>
  <sheetViews>
    <sheetView zoomScaleNormal="100" workbookViewId="0">
      <selection activeCell="K2" sqref="K2"/>
    </sheetView>
  </sheetViews>
  <sheetFormatPr defaultRowHeight="15"/>
  <cols>
    <col min="1" max="1" width="3.625" style="40" customWidth="1"/>
    <col min="2" max="2" width="64.375" style="4" customWidth="1"/>
    <col min="3" max="3" width="3.625" style="4" hidden="1" customWidth="1"/>
    <col min="4" max="4" width="5.25" style="4" customWidth="1"/>
    <col min="5" max="5" width="4.625" style="4" customWidth="1"/>
    <col min="6" max="6" width="5.625" style="4" customWidth="1"/>
    <col min="7" max="7" width="8.125" style="41" customWidth="1"/>
    <col min="8" max="8" width="9.75" style="41" customWidth="1"/>
    <col min="9" max="9" width="5.875" style="4" customWidth="1"/>
    <col min="10" max="10" width="10.125" style="41" customWidth="1"/>
    <col min="11" max="1020" width="8.125" style="4" customWidth="1"/>
    <col min="1021" max="1021" width="9" customWidth="1"/>
  </cols>
  <sheetData>
    <row r="1" spans="1:1020">
      <c r="A1" s="946" t="s">
        <v>466</v>
      </c>
      <c r="B1" s="946"/>
      <c r="C1" s="946"/>
      <c r="D1" s="946"/>
      <c r="E1" s="946"/>
      <c r="F1" s="33"/>
      <c r="G1" s="248"/>
      <c r="H1" s="248"/>
      <c r="I1" s="33"/>
      <c r="J1" s="249" t="s">
        <v>55</v>
      </c>
    </row>
    <row r="2" spans="1:1020" ht="47.25" customHeight="1">
      <c r="A2" s="604" t="s">
        <v>2</v>
      </c>
      <c r="B2" s="953" t="s">
        <v>3</v>
      </c>
      <c r="C2" s="953"/>
      <c r="D2" s="954"/>
      <c r="E2" s="801" t="s">
        <v>4</v>
      </c>
      <c r="F2" s="604" t="s">
        <v>5</v>
      </c>
      <c r="G2" s="802" t="s">
        <v>6</v>
      </c>
      <c r="H2" s="606" t="s">
        <v>7</v>
      </c>
      <c r="I2" s="604" t="s">
        <v>8</v>
      </c>
      <c r="J2" s="803" t="s">
        <v>9</v>
      </c>
      <c r="K2" s="832" t="s">
        <v>479</v>
      </c>
    </row>
    <row r="3" spans="1:1020" ht="62.25" customHeight="1">
      <c r="A3" s="85">
        <v>1</v>
      </c>
      <c r="B3" s="955" t="s">
        <v>229</v>
      </c>
      <c r="C3" s="955"/>
      <c r="D3" s="955"/>
      <c r="E3" s="223" t="s">
        <v>28</v>
      </c>
      <c r="F3" s="195">
        <v>20</v>
      </c>
      <c r="G3" s="224"/>
      <c r="H3" s="585">
        <f t="shared" ref="H3:H9" si="0">F3*G3</f>
        <v>0</v>
      </c>
      <c r="I3" s="442">
        <v>0.08</v>
      </c>
      <c r="J3" s="736">
        <f>H3+(H3*I3)</f>
        <v>0</v>
      </c>
      <c r="K3" s="786"/>
    </row>
    <row r="4" spans="1:1020" ht="45.75" customHeight="1">
      <c r="A4" s="7">
        <v>2</v>
      </c>
      <c r="B4" s="956" t="s">
        <v>230</v>
      </c>
      <c r="C4" s="956"/>
      <c r="D4" s="956"/>
      <c r="E4" s="195" t="s">
        <v>28</v>
      </c>
      <c r="F4" s="195">
        <v>800</v>
      </c>
      <c r="G4" s="227"/>
      <c r="H4" s="585">
        <f t="shared" si="0"/>
        <v>0</v>
      </c>
      <c r="I4" s="442">
        <v>0.08</v>
      </c>
      <c r="J4" s="736">
        <f t="shared" ref="J4:J9" si="1">H4+(H4*I4)</f>
        <v>0</v>
      </c>
      <c r="K4" s="786"/>
    </row>
    <row r="5" spans="1:1020" ht="15.75" hidden="1" customHeight="1">
      <c r="A5" s="7"/>
      <c r="B5" s="226"/>
      <c r="C5" s="228"/>
      <c r="D5" s="228"/>
      <c r="E5" s="195"/>
      <c r="F5" s="195"/>
      <c r="G5" s="227"/>
      <c r="H5" s="585">
        <f t="shared" si="0"/>
        <v>0</v>
      </c>
      <c r="I5" s="442">
        <v>0.08</v>
      </c>
      <c r="J5" s="736">
        <f t="shared" si="1"/>
        <v>0</v>
      </c>
      <c r="K5" s="786"/>
    </row>
    <row r="6" spans="1:1020" ht="15.75" hidden="1" customHeight="1">
      <c r="A6" s="7"/>
      <c r="B6" s="957" t="s">
        <v>231</v>
      </c>
      <c r="C6" s="957"/>
      <c r="D6" s="957"/>
      <c r="E6" s="195"/>
      <c r="F6" s="195"/>
      <c r="G6" s="227"/>
      <c r="H6" s="585">
        <f t="shared" si="0"/>
        <v>0</v>
      </c>
      <c r="I6" s="442">
        <v>0.08</v>
      </c>
      <c r="J6" s="736">
        <f t="shared" si="1"/>
        <v>0</v>
      </c>
      <c r="K6" s="786"/>
    </row>
    <row r="7" spans="1:1020" ht="15.75" hidden="1" customHeight="1">
      <c r="A7" s="85"/>
      <c r="B7" s="229"/>
      <c r="C7" s="229"/>
      <c r="D7" s="229"/>
      <c r="E7" s="223" t="s">
        <v>232</v>
      </c>
      <c r="F7" s="223"/>
      <c r="G7" s="224"/>
      <c r="H7" s="585">
        <f t="shared" si="0"/>
        <v>0</v>
      </c>
      <c r="I7" s="442">
        <v>0.08</v>
      </c>
      <c r="J7" s="736">
        <f t="shared" si="1"/>
        <v>0</v>
      </c>
      <c r="K7" s="786"/>
    </row>
    <row r="8" spans="1:1020" s="13" customFormat="1" ht="44.25" customHeight="1">
      <c r="A8" s="29">
        <v>3</v>
      </c>
      <c r="B8" s="952" t="s">
        <v>233</v>
      </c>
      <c r="C8" s="952"/>
      <c r="D8" s="952"/>
      <c r="E8" s="193" t="s">
        <v>31</v>
      </c>
      <c r="F8" s="193">
        <v>150</v>
      </c>
      <c r="G8" s="192"/>
      <c r="H8" s="585">
        <f t="shared" si="0"/>
        <v>0</v>
      </c>
      <c r="I8" s="442">
        <v>0.08</v>
      </c>
      <c r="J8" s="736">
        <f>H8+(H8*I8)</f>
        <v>0</v>
      </c>
      <c r="K8" s="787"/>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2"/>
      <c r="IT8" s="12"/>
      <c r="IU8" s="12"/>
      <c r="IV8" s="12"/>
      <c r="IW8" s="12"/>
      <c r="IX8" s="12"/>
      <c r="IY8" s="12"/>
      <c r="IZ8" s="12"/>
      <c r="JA8" s="12"/>
      <c r="JB8" s="12"/>
      <c r="JC8" s="12"/>
      <c r="JD8" s="12"/>
      <c r="JE8" s="12"/>
      <c r="JF8" s="12"/>
      <c r="JG8" s="12"/>
      <c r="JH8" s="12"/>
      <c r="JI8" s="12"/>
      <c r="JJ8" s="12"/>
      <c r="JK8" s="12"/>
      <c r="JL8" s="12"/>
      <c r="JM8" s="12"/>
      <c r="JN8" s="12"/>
      <c r="JO8" s="12"/>
      <c r="JP8" s="12"/>
      <c r="JQ8" s="12"/>
      <c r="JR8" s="12"/>
      <c r="JS8" s="12"/>
      <c r="JT8" s="12"/>
      <c r="JU8" s="12"/>
      <c r="JV8" s="12"/>
      <c r="JW8" s="12"/>
      <c r="JX8" s="12"/>
      <c r="JY8" s="12"/>
      <c r="JZ8" s="12"/>
      <c r="KA8" s="12"/>
      <c r="KB8" s="12"/>
      <c r="KC8" s="12"/>
      <c r="KD8" s="12"/>
      <c r="KE8" s="12"/>
      <c r="KF8" s="12"/>
      <c r="KG8" s="12"/>
      <c r="KH8" s="12"/>
      <c r="KI8" s="12"/>
      <c r="KJ8" s="12"/>
      <c r="KK8" s="12"/>
      <c r="KL8" s="12"/>
      <c r="KM8" s="12"/>
      <c r="KN8" s="12"/>
      <c r="KO8" s="12"/>
      <c r="KP8" s="12"/>
      <c r="KQ8" s="12"/>
      <c r="KR8" s="12"/>
      <c r="KS8" s="12"/>
      <c r="KT8" s="12"/>
      <c r="KU8" s="12"/>
      <c r="KV8" s="12"/>
      <c r="KW8" s="12"/>
      <c r="KX8" s="12"/>
      <c r="KY8" s="12"/>
      <c r="KZ8" s="12"/>
      <c r="LA8" s="12"/>
      <c r="LB8" s="12"/>
      <c r="LC8" s="12"/>
      <c r="LD8" s="12"/>
      <c r="LE8" s="12"/>
      <c r="LF8" s="12"/>
      <c r="LG8" s="12"/>
      <c r="LH8" s="12"/>
      <c r="LI8" s="12"/>
      <c r="LJ8" s="12"/>
      <c r="LK8" s="12"/>
      <c r="LL8" s="12"/>
      <c r="LM8" s="12"/>
      <c r="LN8" s="12"/>
      <c r="LO8" s="12"/>
      <c r="LP8" s="12"/>
      <c r="LQ8" s="12"/>
      <c r="LR8" s="12"/>
      <c r="LS8" s="12"/>
      <c r="LT8" s="12"/>
      <c r="LU8" s="12"/>
      <c r="LV8" s="12"/>
      <c r="LW8" s="12"/>
      <c r="LX8" s="12"/>
      <c r="LY8" s="12"/>
      <c r="LZ8" s="12"/>
      <c r="MA8" s="12"/>
      <c r="MB8" s="12"/>
      <c r="MC8" s="12"/>
      <c r="MD8" s="12"/>
      <c r="ME8" s="12"/>
      <c r="MF8" s="12"/>
      <c r="MG8" s="12"/>
      <c r="MH8" s="12"/>
      <c r="MI8" s="12"/>
      <c r="MJ8" s="12"/>
      <c r="MK8" s="12"/>
      <c r="ML8" s="12"/>
      <c r="MM8" s="12"/>
      <c r="MN8" s="12"/>
      <c r="MO8" s="12"/>
      <c r="MP8" s="12"/>
      <c r="MQ8" s="12"/>
      <c r="MR8" s="12"/>
      <c r="MS8" s="12"/>
      <c r="MT8" s="12"/>
      <c r="MU8" s="12"/>
      <c r="MV8" s="12"/>
      <c r="MW8" s="12"/>
      <c r="MX8" s="12"/>
      <c r="MY8" s="12"/>
      <c r="MZ8" s="12"/>
      <c r="NA8" s="12"/>
      <c r="NB8" s="12"/>
      <c r="NC8" s="12"/>
      <c r="ND8" s="12"/>
      <c r="NE8" s="12"/>
      <c r="NF8" s="12"/>
      <c r="NG8" s="12"/>
      <c r="NH8" s="12"/>
      <c r="NI8" s="12"/>
      <c r="NJ8" s="12"/>
      <c r="NK8" s="12"/>
      <c r="NL8" s="12"/>
      <c r="NM8" s="12"/>
      <c r="NN8" s="12"/>
      <c r="NO8" s="12"/>
      <c r="NP8" s="12"/>
      <c r="NQ8" s="12"/>
      <c r="NR8" s="12"/>
      <c r="NS8" s="12"/>
      <c r="NT8" s="12"/>
      <c r="NU8" s="12"/>
      <c r="NV8" s="12"/>
      <c r="NW8" s="12"/>
      <c r="NX8" s="12"/>
      <c r="NY8" s="12"/>
      <c r="NZ8" s="12"/>
      <c r="OA8" s="12"/>
      <c r="OB8" s="12"/>
      <c r="OC8" s="12"/>
      <c r="OD8" s="12"/>
      <c r="OE8" s="12"/>
      <c r="OF8" s="12"/>
      <c r="OG8" s="12"/>
      <c r="OH8" s="12"/>
      <c r="OI8" s="12"/>
      <c r="OJ8" s="12"/>
      <c r="OK8" s="12"/>
      <c r="OL8" s="12"/>
      <c r="OM8" s="12"/>
      <c r="ON8" s="12"/>
      <c r="OO8" s="12"/>
      <c r="OP8" s="12"/>
      <c r="OQ8" s="12"/>
      <c r="OR8" s="12"/>
      <c r="OS8" s="12"/>
      <c r="OT8" s="12"/>
      <c r="OU8" s="12"/>
      <c r="OV8" s="12"/>
      <c r="OW8" s="12"/>
      <c r="OX8" s="12"/>
      <c r="OY8" s="12"/>
      <c r="OZ8" s="12"/>
      <c r="PA8" s="12"/>
      <c r="PB8" s="12"/>
      <c r="PC8" s="12"/>
      <c r="PD8" s="12"/>
      <c r="PE8" s="12"/>
      <c r="PF8" s="12"/>
      <c r="PG8" s="12"/>
      <c r="PH8" s="12"/>
      <c r="PI8" s="12"/>
      <c r="PJ8" s="12"/>
      <c r="PK8" s="12"/>
      <c r="PL8" s="12"/>
      <c r="PM8" s="12"/>
      <c r="PN8" s="12"/>
      <c r="PO8" s="12"/>
      <c r="PP8" s="12"/>
      <c r="PQ8" s="12"/>
      <c r="PR8" s="12"/>
      <c r="PS8" s="12"/>
      <c r="PT8" s="12"/>
      <c r="PU8" s="12"/>
      <c r="PV8" s="12"/>
      <c r="PW8" s="12"/>
      <c r="PX8" s="12"/>
      <c r="PY8" s="12"/>
      <c r="PZ8" s="12"/>
      <c r="QA8" s="12"/>
      <c r="QB8" s="12"/>
      <c r="QC8" s="12"/>
      <c r="QD8" s="12"/>
      <c r="QE8" s="12"/>
      <c r="QF8" s="12"/>
      <c r="QG8" s="12"/>
      <c r="QH8" s="12"/>
      <c r="QI8" s="12"/>
      <c r="QJ8" s="12"/>
      <c r="QK8" s="12"/>
      <c r="QL8" s="12"/>
      <c r="QM8" s="12"/>
      <c r="QN8" s="12"/>
      <c r="QO8" s="12"/>
      <c r="QP8" s="12"/>
      <c r="QQ8" s="12"/>
      <c r="QR8" s="12"/>
      <c r="QS8" s="12"/>
      <c r="QT8" s="12"/>
      <c r="QU8" s="12"/>
      <c r="QV8" s="12"/>
      <c r="QW8" s="12"/>
      <c r="QX8" s="12"/>
      <c r="QY8" s="12"/>
      <c r="QZ8" s="12"/>
      <c r="RA8" s="12"/>
      <c r="RB8" s="12"/>
      <c r="RC8" s="12"/>
      <c r="RD8" s="12"/>
      <c r="RE8" s="12"/>
      <c r="RF8" s="12"/>
      <c r="RG8" s="12"/>
      <c r="RH8" s="12"/>
      <c r="RI8" s="12"/>
      <c r="RJ8" s="12"/>
      <c r="RK8" s="12"/>
      <c r="RL8" s="12"/>
      <c r="RM8" s="12"/>
      <c r="RN8" s="12"/>
      <c r="RO8" s="12"/>
      <c r="RP8" s="12"/>
      <c r="RQ8" s="12"/>
      <c r="RR8" s="12"/>
      <c r="RS8" s="12"/>
      <c r="RT8" s="12"/>
      <c r="RU8" s="12"/>
      <c r="RV8" s="12"/>
      <c r="RW8" s="12"/>
      <c r="RX8" s="12"/>
      <c r="RY8" s="12"/>
      <c r="RZ8" s="12"/>
      <c r="SA8" s="12"/>
      <c r="SB8" s="12"/>
      <c r="SC8" s="12"/>
      <c r="SD8" s="12"/>
      <c r="SE8" s="12"/>
      <c r="SF8" s="12"/>
      <c r="SG8" s="12"/>
      <c r="SH8" s="12"/>
      <c r="SI8" s="12"/>
      <c r="SJ8" s="12"/>
      <c r="SK8" s="12"/>
      <c r="SL8" s="12"/>
      <c r="SM8" s="12"/>
      <c r="SN8" s="12"/>
      <c r="SO8" s="12"/>
      <c r="SP8" s="12"/>
      <c r="SQ8" s="12"/>
      <c r="SR8" s="12"/>
      <c r="SS8" s="12"/>
      <c r="ST8" s="12"/>
      <c r="SU8" s="12"/>
      <c r="SV8" s="12"/>
      <c r="SW8" s="12"/>
      <c r="SX8" s="12"/>
      <c r="SY8" s="12"/>
      <c r="SZ8" s="12"/>
      <c r="TA8" s="12"/>
      <c r="TB8" s="12"/>
      <c r="TC8" s="12"/>
      <c r="TD8" s="12"/>
      <c r="TE8" s="12"/>
      <c r="TF8" s="12"/>
      <c r="TG8" s="12"/>
      <c r="TH8" s="12"/>
      <c r="TI8" s="12"/>
      <c r="TJ8" s="12"/>
      <c r="TK8" s="12"/>
      <c r="TL8" s="12"/>
      <c r="TM8" s="12"/>
      <c r="TN8" s="12"/>
      <c r="TO8" s="12"/>
      <c r="TP8" s="12"/>
      <c r="TQ8" s="12"/>
      <c r="TR8" s="12"/>
      <c r="TS8" s="12"/>
      <c r="TT8" s="12"/>
      <c r="TU8" s="12"/>
      <c r="TV8" s="12"/>
      <c r="TW8" s="12"/>
      <c r="TX8" s="12"/>
      <c r="TY8" s="12"/>
      <c r="TZ8" s="12"/>
      <c r="UA8" s="12"/>
      <c r="UB8" s="12"/>
      <c r="UC8" s="12"/>
      <c r="UD8" s="12"/>
      <c r="UE8" s="12"/>
      <c r="UF8" s="12"/>
      <c r="UG8" s="12"/>
      <c r="UH8" s="12"/>
      <c r="UI8" s="12"/>
      <c r="UJ8" s="12"/>
      <c r="UK8" s="12"/>
      <c r="UL8" s="12"/>
      <c r="UM8" s="12"/>
      <c r="UN8" s="12"/>
      <c r="UO8" s="12"/>
      <c r="UP8" s="12"/>
      <c r="UQ8" s="12"/>
      <c r="UR8" s="12"/>
      <c r="US8" s="12"/>
      <c r="UT8" s="12"/>
      <c r="UU8" s="12"/>
      <c r="UV8" s="12"/>
      <c r="UW8" s="12"/>
      <c r="UX8" s="12"/>
      <c r="UY8" s="12"/>
      <c r="UZ8" s="12"/>
      <c r="VA8" s="12"/>
      <c r="VB8" s="12"/>
      <c r="VC8" s="12"/>
      <c r="VD8" s="12"/>
      <c r="VE8" s="12"/>
      <c r="VF8" s="12"/>
      <c r="VG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ZQ8" s="12"/>
      <c r="ZR8" s="12"/>
      <c r="ZS8" s="12"/>
      <c r="ZT8" s="12"/>
      <c r="ZU8" s="12"/>
      <c r="ZV8" s="12"/>
      <c r="ZW8" s="12"/>
      <c r="ZX8" s="12"/>
      <c r="ZY8" s="12"/>
      <c r="ZZ8" s="12"/>
      <c r="AAA8" s="12"/>
      <c r="AAB8" s="12"/>
      <c r="AAC8" s="12"/>
      <c r="AAD8" s="12"/>
      <c r="AAE8" s="12"/>
      <c r="AAF8" s="12"/>
      <c r="AAG8" s="12"/>
      <c r="AAH8" s="12"/>
      <c r="AAI8" s="12"/>
      <c r="AAJ8" s="12"/>
      <c r="AAK8" s="12"/>
      <c r="AAL8" s="12"/>
      <c r="AAM8" s="12"/>
      <c r="AAN8" s="12"/>
      <c r="AAO8" s="12"/>
      <c r="AAP8" s="12"/>
      <c r="AAQ8" s="12"/>
      <c r="AAR8" s="12"/>
      <c r="AAS8" s="12"/>
      <c r="AAT8" s="12"/>
      <c r="AAU8" s="12"/>
      <c r="AAV8" s="12"/>
      <c r="AAW8" s="12"/>
      <c r="AAX8" s="12"/>
      <c r="AAY8" s="12"/>
      <c r="AAZ8" s="12"/>
      <c r="ABA8" s="12"/>
      <c r="ABB8" s="12"/>
      <c r="ABC8" s="12"/>
      <c r="ABD8" s="12"/>
      <c r="ABE8" s="12"/>
      <c r="ABF8" s="12"/>
      <c r="ABG8" s="12"/>
      <c r="ABH8" s="12"/>
      <c r="ABI8" s="12"/>
      <c r="ABJ8" s="12"/>
      <c r="ABK8" s="12"/>
      <c r="ABL8" s="12"/>
      <c r="ABM8" s="12"/>
      <c r="ABN8" s="12"/>
      <c r="ABO8" s="12"/>
      <c r="ABP8" s="12"/>
      <c r="ABQ8" s="12"/>
      <c r="ABR8" s="12"/>
      <c r="ABS8" s="12"/>
      <c r="ABT8" s="12"/>
      <c r="ABU8" s="12"/>
      <c r="ABV8" s="12"/>
      <c r="ABW8" s="12"/>
      <c r="ABX8" s="12"/>
      <c r="ABY8" s="12"/>
      <c r="ABZ8" s="12"/>
      <c r="ACA8" s="12"/>
      <c r="ACB8" s="12"/>
      <c r="ACC8" s="12"/>
      <c r="ACD8" s="12"/>
      <c r="ACE8" s="12"/>
      <c r="ACF8" s="12"/>
      <c r="ACG8" s="12"/>
      <c r="ACH8" s="12"/>
      <c r="ACI8" s="12"/>
      <c r="ACJ8" s="12"/>
      <c r="ACK8" s="12"/>
      <c r="ACL8" s="12"/>
      <c r="ACM8" s="12"/>
      <c r="ACN8" s="12"/>
      <c r="ACO8" s="12"/>
      <c r="ACP8" s="12"/>
      <c r="ACQ8" s="12"/>
      <c r="ACR8" s="12"/>
      <c r="ACS8" s="12"/>
      <c r="ACT8" s="12"/>
      <c r="ACU8" s="12"/>
      <c r="ACV8" s="12"/>
      <c r="ACW8" s="12"/>
      <c r="ACX8" s="12"/>
      <c r="ACY8" s="12"/>
      <c r="ACZ8" s="12"/>
      <c r="ADA8" s="12"/>
      <c r="ADB8" s="12"/>
      <c r="ADC8" s="12"/>
      <c r="ADD8" s="12"/>
      <c r="ADE8" s="12"/>
      <c r="ADF8" s="12"/>
      <c r="ADG8" s="12"/>
      <c r="ADH8" s="12"/>
      <c r="ADI8" s="12"/>
      <c r="ADJ8" s="12"/>
      <c r="ADK8" s="12"/>
      <c r="ADL8" s="12"/>
      <c r="ADM8" s="12"/>
      <c r="ADN8" s="12"/>
      <c r="ADO8" s="12"/>
      <c r="ADP8" s="12"/>
      <c r="ADQ8" s="12"/>
      <c r="ADR8" s="12"/>
      <c r="ADS8" s="12"/>
      <c r="ADT8" s="12"/>
      <c r="ADU8" s="12"/>
      <c r="ADV8" s="12"/>
      <c r="ADW8" s="12"/>
      <c r="ADX8" s="12"/>
      <c r="ADY8" s="12"/>
      <c r="ADZ8" s="12"/>
      <c r="AEA8" s="12"/>
      <c r="AEB8" s="12"/>
      <c r="AEC8" s="12"/>
      <c r="AED8" s="12"/>
      <c r="AEE8" s="12"/>
      <c r="AEF8" s="12"/>
      <c r="AEG8" s="12"/>
      <c r="AEH8" s="12"/>
      <c r="AEI8" s="12"/>
      <c r="AEJ8" s="12"/>
      <c r="AEK8" s="12"/>
      <c r="AEL8" s="12"/>
      <c r="AEM8" s="12"/>
      <c r="AEN8" s="12"/>
      <c r="AEO8" s="12"/>
      <c r="AEP8" s="12"/>
      <c r="AEQ8" s="12"/>
      <c r="AER8" s="12"/>
      <c r="AES8" s="12"/>
      <c r="AET8" s="12"/>
      <c r="AEU8" s="12"/>
      <c r="AEV8" s="12"/>
      <c r="AEW8" s="12"/>
      <c r="AEX8" s="12"/>
      <c r="AEY8" s="12"/>
      <c r="AEZ8" s="12"/>
      <c r="AFA8" s="12"/>
      <c r="AFB8" s="12"/>
      <c r="AFC8" s="12"/>
      <c r="AFD8" s="12"/>
      <c r="AFE8" s="12"/>
      <c r="AFF8" s="12"/>
      <c r="AFG8" s="12"/>
      <c r="AFH8" s="12"/>
      <c r="AFI8" s="12"/>
      <c r="AFJ8" s="12"/>
      <c r="AFK8" s="12"/>
      <c r="AFL8" s="12"/>
      <c r="AFM8" s="12"/>
      <c r="AFN8" s="12"/>
      <c r="AFO8" s="12"/>
      <c r="AFP8" s="12"/>
      <c r="AFQ8" s="12"/>
      <c r="AFR8" s="12"/>
      <c r="AFS8" s="12"/>
      <c r="AFT8" s="12"/>
      <c r="AFU8" s="12"/>
      <c r="AFV8" s="12"/>
      <c r="AFW8" s="12"/>
      <c r="AFX8" s="12"/>
      <c r="AFY8" s="12"/>
      <c r="AFZ8" s="12"/>
      <c r="AGA8" s="12"/>
      <c r="AGB8" s="12"/>
      <c r="AGC8" s="12"/>
      <c r="AGD8" s="12"/>
      <c r="AGE8" s="12"/>
      <c r="AGF8" s="12"/>
      <c r="AGG8" s="12"/>
      <c r="AGH8" s="12"/>
      <c r="AGI8" s="12"/>
      <c r="AGJ8" s="12"/>
      <c r="AGK8" s="12"/>
      <c r="AGL8" s="12"/>
      <c r="AGM8" s="12"/>
      <c r="AGN8" s="12"/>
      <c r="AGO8" s="12"/>
      <c r="AGP8" s="12"/>
      <c r="AGQ8" s="12"/>
      <c r="AGR8" s="12"/>
      <c r="AGS8" s="12"/>
      <c r="AGT8" s="12"/>
      <c r="AGU8" s="12"/>
      <c r="AGV8" s="12"/>
      <c r="AGW8" s="12"/>
      <c r="AGX8" s="12"/>
      <c r="AGY8" s="12"/>
      <c r="AGZ8" s="12"/>
      <c r="AHA8" s="12"/>
      <c r="AHB8" s="12"/>
      <c r="AHC8" s="12"/>
      <c r="AHD8" s="12"/>
      <c r="AHE8" s="12"/>
      <c r="AHF8" s="12"/>
      <c r="AHG8" s="12"/>
      <c r="AHH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c r="AMF8" s="12"/>
    </row>
    <row r="9" spans="1:1020" s="13" customFormat="1" ht="42" customHeight="1">
      <c r="A9" s="29">
        <v>4</v>
      </c>
      <c r="B9" s="952" t="s">
        <v>234</v>
      </c>
      <c r="C9" s="952"/>
      <c r="D9" s="952"/>
      <c r="E9" s="193" t="s">
        <v>31</v>
      </c>
      <c r="F9" s="193">
        <v>150</v>
      </c>
      <c r="G9" s="192"/>
      <c r="H9" s="585">
        <f t="shared" si="0"/>
        <v>0</v>
      </c>
      <c r="I9" s="442">
        <v>0.08</v>
      </c>
      <c r="J9" s="736">
        <f t="shared" si="1"/>
        <v>0</v>
      </c>
      <c r="K9" s="787"/>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c r="JS9" s="12"/>
      <c r="JT9" s="12"/>
      <c r="JU9" s="12"/>
      <c r="JV9" s="12"/>
      <c r="JW9" s="12"/>
      <c r="JX9" s="12"/>
      <c r="JY9" s="12"/>
      <c r="JZ9" s="12"/>
      <c r="KA9" s="12"/>
      <c r="KB9" s="12"/>
      <c r="KC9" s="12"/>
      <c r="KD9" s="12"/>
      <c r="KE9" s="12"/>
      <c r="KF9" s="12"/>
      <c r="KG9" s="12"/>
      <c r="KH9" s="12"/>
      <c r="KI9" s="12"/>
      <c r="KJ9" s="12"/>
      <c r="KK9" s="12"/>
      <c r="KL9" s="12"/>
      <c r="KM9" s="12"/>
      <c r="KN9" s="12"/>
      <c r="KO9" s="12"/>
      <c r="KP9" s="12"/>
      <c r="KQ9" s="12"/>
      <c r="KR9" s="12"/>
      <c r="KS9" s="12"/>
      <c r="KT9" s="12"/>
      <c r="KU9" s="12"/>
      <c r="KV9" s="12"/>
      <c r="KW9" s="12"/>
      <c r="KX9" s="12"/>
      <c r="KY9" s="12"/>
      <c r="KZ9" s="12"/>
      <c r="LA9" s="12"/>
      <c r="LB9" s="12"/>
      <c r="LC9" s="12"/>
      <c r="LD9" s="12"/>
      <c r="LE9" s="12"/>
      <c r="LF9" s="12"/>
      <c r="LG9" s="12"/>
      <c r="LH9" s="12"/>
      <c r="LI9" s="12"/>
      <c r="LJ9" s="12"/>
      <c r="LK9" s="12"/>
      <c r="LL9" s="12"/>
      <c r="LM9" s="12"/>
      <c r="LN9" s="12"/>
      <c r="LO9" s="12"/>
      <c r="LP9" s="12"/>
      <c r="LQ9" s="12"/>
      <c r="LR9" s="12"/>
      <c r="LS9" s="12"/>
      <c r="LT9" s="12"/>
      <c r="LU9" s="12"/>
      <c r="LV9" s="12"/>
      <c r="LW9" s="12"/>
      <c r="LX9" s="12"/>
      <c r="LY9" s="12"/>
      <c r="LZ9" s="12"/>
      <c r="MA9" s="12"/>
      <c r="MB9" s="12"/>
      <c r="MC9" s="12"/>
      <c r="MD9" s="12"/>
      <c r="ME9" s="12"/>
      <c r="MF9" s="12"/>
      <c r="MG9" s="12"/>
      <c r="MH9" s="12"/>
      <c r="MI9" s="12"/>
      <c r="MJ9" s="12"/>
      <c r="MK9" s="12"/>
      <c r="ML9" s="12"/>
      <c r="MM9" s="12"/>
      <c r="MN9" s="12"/>
      <c r="MO9" s="12"/>
      <c r="MP9" s="12"/>
      <c r="MQ9" s="12"/>
      <c r="MR9" s="12"/>
      <c r="MS9" s="12"/>
      <c r="MT9" s="12"/>
      <c r="MU9" s="12"/>
      <c r="MV9" s="12"/>
      <c r="MW9" s="12"/>
      <c r="MX9" s="12"/>
      <c r="MY9" s="12"/>
      <c r="MZ9" s="12"/>
      <c r="NA9" s="12"/>
      <c r="NB9" s="12"/>
      <c r="NC9" s="12"/>
      <c r="ND9" s="12"/>
      <c r="NE9" s="12"/>
      <c r="NF9" s="12"/>
      <c r="NG9" s="12"/>
      <c r="NH9" s="12"/>
      <c r="NI9" s="12"/>
      <c r="NJ9" s="12"/>
      <c r="NK9" s="12"/>
      <c r="NL9" s="12"/>
      <c r="NM9" s="12"/>
      <c r="NN9" s="12"/>
      <c r="NO9" s="12"/>
      <c r="NP9" s="12"/>
      <c r="NQ9" s="12"/>
      <c r="NR9" s="12"/>
      <c r="NS9" s="12"/>
      <c r="NT9" s="12"/>
      <c r="NU9" s="12"/>
      <c r="NV9" s="12"/>
      <c r="NW9" s="12"/>
      <c r="NX9" s="12"/>
      <c r="NY9" s="12"/>
      <c r="NZ9" s="12"/>
      <c r="OA9" s="12"/>
      <c r="OB9" s="12"/>
      <c r="OC9" s="12"/>
      <c r="OD9" s="12"/>
      <c r="OE9" s="12"/>
      <c r="OF9" s="12"/>
      <c r="OG9" s="12"/>
      <c r="OH9" s="12"/>
      <c r="OI9" s="12"/>
      <c r="OJ9" s="12"/>
      <c r="OK9" s="12"/>
      <c r="OL9" s="12"/>
      <c r="OM9" s="12"/>
      <c r="ON9" s="12"/>
      <c r="OO9" s="12"/>
      <c r="OP9" s="12"/>
      <c r="OQ9" s="12"/>
      <c r="OR9" s="12"/>
      <c r="OS9" s="12"/>
      <c r="OT9" s="12"/>
      <c r="OU9" s="12"/>
      <c r="OV9" s="12"/>
      <c r="OW9" s="12"/>
      <c r="OX9" s="12"/>
      <c r="OY9" s="12"/>
      <c r="OZ9" s="12"/>
      <c r="PA9" s="12"/>
      <c r="PB9" s="12"/>
      <c r="PC9" s="12"/>
      <c r="PD9" s="12"/>
      <c r="PE9" s="12"/>
      <c r="PF9" s="12"/>
      <c r="PG9" s="12"/>
      <c r="PH9" s="12"/>
      <c r="PI9" s="12"/>
      <c r="PJ9" s="12"/>
      <c r="PK9" s="12"/>
      <c r="PL9" s="12"/>
      <c r="PM9" s="12"/>
      <c r="PN9" s="12"/>
      <c r="PO9" s="12"/>
      <c r="PP9" s="12"/>
      <c r="PQ9" s="12"/>
      <c r="PR9" s="12"/>
      <c r="PS9" s="12"/>
      <c r="PT9" s="12"/>
      <c r="PU9" s="12"/>
      <c r="PV9" s="12"/>
      <c r="PW9" s="12"/>
      <c r="PX9" s="12"/>
      <c r="PY9" s="12"/>
      <c r="PZ9" s="12"/>
      <c r="QA9" s="12"/>
      <c r="QB9" s="12"/>
      <c r="QC9" s="12"/>
      <c r="QD9" s="12"/>
      <c r="QE9" s="12"/>
      <c r="QF9" s="12"/>
      <c r="QG9" s="12"/>
      <c r="QH9" s="12"/>
      <c r="QI9" s="12"/>
      <c r="QJ9" s="12"/>
      <c r="QK9" s="12"/>
      <c r="QL9" s="12"/>
      <c r="QM9" s="12"/>
      <c r="QN9" s="12"/>
      <c r="QO9" s="12"/>
      <c r="QP9" s="12"/>
      <c r="QQ9" s="12"/>
      <c r="QR9" s="12"/>
      <c r="QS9" s="12"/>
      <c r="QT9" s="12"/>
      <c r="QU9" s="12"/>
      <c r="QV9" s="12"/>
      <c r="QW9" s="12"/>
      <c r="QX9" s="12"/>
      <c r="QY9" s="12"/>
      <c r="QZ9" s="12"/>
      <c r="RA9" s="12"/>
      <c r="RB9" s="12"/>
      <c r="RC9" s="12"/>
      <c r="RD9" s="12"/>
      <c r="RE9" s="12"/>
      <c r="RF9" s="12"/>
      <c r="RG9" s="12"/>
      <c r="RH9" s="12"/>
      <c r="RI9" s="12"/>
      <c r="RJ9" s="12"/>
      <c r="RK9" s="12"/>
      <c r="RL9" s="12"/>
      <c r="RM9" s="12"/>
      <c r="RN9" s="12"/>
      <c r="RO9" s="12"/>
      <c r="RP9" s="12"/>
      <c r="RQ9" s="12"/>
      <c r="RR9" s="12"/>
      <c r="RS9" s="12"/>
      <c r="RT9" s="12"/>
      <c r="RU9" s="12"/>
      <c r="RV9" s="12"/>
      <c r="RW9" s="12"/>
      <c r="RX9" s="12"/>
      <c r="RY9" s="12"/>
      <c r="RZ9" s="12"/>
      <c r="SA9" s="12"/>
      <c r="SB9" s="12"/>
      <c r="SC9" s="12"/>
      <c r="SD9" s="12"/>
      <c r="SE9" s="12"/>
      <c r="SF9" s="12"/>
      <c r="SG9" s="12"/>
      <c r="SH9" s="12"/>
      <c r="SI9" s="12"/>
      <c r="SJ9" s="12"/>
      <c r="SK9" s="12"/>
      <c r="SL9" s="12"/>
      <c r="SM9" s="12"/>
      <c r="SN9" s="12"/>
      <c r="SO9" s="12"/>
      <c r="SP9" s="12"/>
      <c r="SQ9" s="12"/>
      <c r="SR9" s="12"/>
      <c r="SS9" s="12"/>
      <c r="ST9" s="12"/>
      <c r="SU9" s="12"/>
      <c r="SV9" s="12"/>
      <c r="SW9" s="12"/>
      <c r="SX9" s="12"/>
      <c r="SY9" s="12"/>
      <c r="SZ9" s="12"/>
      <c r="TA9" s="12"/>
      <c r="TB9" s="12"/>
      <c r="TC9" s="12"/>
      <c r="TD9" s="12"/>
      <c r="TE9" s="12"/>
      <c r="TF9" s="12"/>
      <c r="TG9" s="12"/>
      <c r="TH9" s="12"/>
      <c r="TI9" s="12"/>
      <c r="TJ9" s="12"/>
      <c r="TK9" s="12"/>
      <c r="TL9" s="12"/>
      <c r="TM9" s="12"/>
      <c r="TN9" s="12"/>
      <c r="TO9" s="12"/>
      <c r="TP9" s="12"/>
      <c r="TQ9" s="12"/>
      <c r="TR9" s="12"/>
      <c r="TS9" s="12"/>
      <c r="TT9" s="12"/>
      <c r="TU9" s="12"/>
      <c r="TV9" s="12"/>
      <c r="TW9" s="12"/>
      <c r="TX9" s="12"/>
      <c r="TY9" s="12"/>
      <c r="TZ9" s="12"/>
      <c r="UA9" s="12"/>
      <c r="UB9" s="12"/>
      <c r="UC9" s="12"/>
      <c r="UD9" s="12"/>
      <c r="UE9" s="12"/>
      <c r="UF9" s="12"/>
      <c r="UG9" s="12"/>
      <c r="UH9" s="12"/>
      <c r="UI9" s="12"/>
      <c r="UJ9" s="12"/>
      <c r="UK9" s="12"/>
      <c r="UL9" s="12"/>
      <c r="UM9" s="12"/>
      <c r="UN9" s="12"/>
      <c r="UO9" s="12"/>
      <c r="UP9" s="12"/>
      <c r="UQ9" s="12"/>
      <c r="UR9" s="12"/>
      <c r="US9" s="12"/>
      <c r="UT9" s="12"/>
      <c r="UU9" s="12"/>
      <c r="UV9" s="12"/>
      <c r="UW9" s="12"/>
      <c r="UX9" s="12"/>
      <c r="UY9" s="12"/>
      <c r="UZ9" s="12"/>
      <c r="VA9" s="12"/>
      <c r="VB9" s="12"/>
      <c r="VC9" s="12"/>
      <c r="VD9" s="12"/>
      <c r="VE9" s="12"/>
      <c r="VF9" s="12"/>
      <c r="VG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ZQ9" s="12"/>
      <c r="ZR9" s="12"/>
      <c r="ZS9" s="12"/>
      <c r="ZT9" s="12"/>
      <c r="ZU9" s="12"/>
      <c r="ZV9" s="12"/>
      <c r="ZW9" s="12"/>
      <c r="ZX9" s="12"/>
      <c r="ZY9" s="12"/>
      <c r="ZZ9" s="12"/>
      <c r="AAA9" s="12"/>
      <c r="AAB9" s="12"/>
      <c r="AAC9" s="12"/>
      <c r="AAD9" s="12"/>
      <c r="AAE9" s="12"/>
      <c r="AAF9" s="12"/>
      <c r="AAG9" s="12"/>
      <c r="AAH9" s="12"/>
      <c r="AAI9" s="12"/>
      <c r="AAJ9" s="12"/>
      <c r="AAK9" s="12"/>
      <c r="AAL9" s="12"/>
      <c r="AAM9" s="12"/>
      <c r="AAN9" s="12"/>
      <c r="AAO9" s="12"/>
      <c r="AAP9" s="12"/>
      <c r="AAQ9" s="12"/>
      <c r="AAR9" s="12"/>
      <c r="AAS9" s="12"/>
      <c r="AAT9" s="12"/>
      <c r="AAU9" s="12"/>
      <c r="AAV9" s="12"/>
      <c r="AAW9" s="12"/>
      <c r="AAX9" s="12"/>
      <c r="AAY9" s="12"/>
      <c r="AAZ9" s="12"/>
      <c r="ABA9" s="12"/>
      <c r="ABB9" s="12"/>
      <c r="ABC9" s="12"/>
      <c r="ABD9" s="12"/>
      <c r="ABE9" s="12"/>
      <c r="ABF9" s="12"/>
      <c r="ABG9" s="12"/>
      <c r="ABH9" s="12"/>
      <c r="ABI9" s="12"/>
      <c r="ABJ9" s="12"/>
      <c r="ABK9" s="12"/>
      <c r="ABL9" s="12"/>
      <c r="ABM9" s="12"/>
      <c r="ABN9" s="12"/>
      <c r="ABO9" s="12"/>
      <c r="ABP9" s="12"/>
      <c r="ABQ9" s="12"/>
      <c r="ABR9" s="12"/>
      <c r="ABS9" s="12"/>
      <c r="ABT9" s="12"/>
      <c r="ABU9" s="12"/>
      <c r="ABV9" s="12"/>
      <c r="ABW9" s="12"/>
      <c r="ABX9" s="12"/>
      <c r="ABY9" s="12"/>
      <c r="ABZ9" s="12"/>
      <c r="ACA9" s="12"/>
      <c r="ACB9" s="12"/>
      <c r="ACC9" s="12"/>
      <c r="ACD9" s="12"/>
      <c r="ACE9" s="12"/>
      <c r="ACF9" s="12"/>
      <c r="ACG9" s="12"/>
      <c r="ACH9" s="12"/>
      <c r="ACI9" s="12"/>
      <c r="ACJ9" s="12"/>
      <c r="ACK9" s="12"/>
      <c r="ACL9" s="12"/>
      <c r="ACM9" s="12"/>
      <c r="ACN9" s="12"/>
      <c r="ACO9" s="12"/>
      <c r="ACP9" s="12"/>
      <c r="ACQ9" s="12"/>
      <c r="ACR9" s="12"/>
      <c r="ACS9" s="12"/>
      <c r="ACT9" s="12"/>
      <c r="ACU9" s="12"/>
      <c r="ACV9" s="12"/>
      <c r="ACW9" s="12"/>
      <c r="ACX9" s="12"/>
      <c r="ACY9" s="12"/>
      <c r="ACZ9" s="12"/>
      <c r="ADA9" s="12"/>
      <c r="ADB9" s="12"/>
      <c r="ADC9" s="12"/>
      <c r="ADD9" s="12"/>
      <c r="ADE9" s="12"/>
      <c r="ADF9" s="12"/>
      <c r="ADG9" s="12"/>
      <c r="ADH9" s="12"/>
      <c r="ADI9" s="12"/>
      <c r="ADJ9" s="12"/>
      <c r="ADK9" s="12"/>
      <c r="ADL9" s="12"/>
      <c r="ADM9" s="12"/>
      <c r="ADN9" s="12"/>
      <c r="ADO9" s="12"/>
      <c r="ADP9" s="12"/>
      <c r="ADQ9" s="12"/>
      <c r="ADR9" s="12"/>
      <c r="ADS9" s="12"/>
      <c r="ADT9" s="12"/>
      <c r="ADU9" s="12"/>
      <c r="ADV9" s="12"/>
      <c r="ADW9" s="12"/>
      <c r="ADX9" s="12"/>
      <c r="ADY9" s="12"/>
      <c r="ADZ9" s="12"/>
      <c r="AEA9" s="12"/>
      <c r="AEB9" s="12"/>
      <c r="AEC9" s="12"/>
      <c r="AED9" s="12"/>
      <c r="AEE9" s="12"/>
      <c r="AEF9" s="12"/>
      <c r="AEG9" s="12"/>
      <c r="AEH9" s="12"/>
      <c r="AEI9" s="12"/>
      <c r="AEJ9" s="12"/>
      <c r="AEK9" s="12"/>
      <c r="AEL9" s="12"/>
      <c r="AEM9" s="12"/>
      <c r="AEN9" s="12"/>
      <c r="AEO9" s="12"/>
      <c r="AEP9" s="12"/>
      <c r="AEQ9" s="12"/>
      <c r="AER9" s="12"/>
      <c r="AES9" s="12"/>
      <c r="AET9" s="12"/>
      <c r="AEU9" s="12"/>
      <c r="AEV9" s="12"/>
      <c r="AEW9" s="12"/>
      <c r="AEX9" s="12"/>
      <c r="AEY9" s="12"/>
      <c r="AEZ9" s="12"/>
      <c r="AFA9" s="12"/>
      <c r="AFB9" s="12"/>
      <c r="AFC9" s="12"/>
      <c r="AFD9" s="12"/>
      <c r="AFE9" s="12"/>
      <c r="AFF9" s="12"/>
      <c r="AFG9" s="12"/>
      <c r="AFH9" s="12"/>
      <c r="AFI9" s="12"/>
      <c r="AFJ9" s="12"/>
      <c r="AFK9" s="12"/>
      <c r="AFL9" s="12"/>
      <c r="AFM9" s="12"/>
      <c r="AFN9" s="12"/>
      <c r="AFO9" s="12"/>
      <c r="AFP9" s="12"/>
      <c r="AFQ9" s="12"/>
      <c r="AFR9" s="12"/>
      <c r="AFS9" s="12"/>
      <c r="AFT9" s="12"/>
      <c r="AFU9" s="12"/>
      <c r="AFV9" s="12"/>
      <c r="AFW9" s="12"/>
      <c r="AFX9" s="12"/>
      <c r="AFY9" s="12"/>
      <c r="AFZ9" s="12"/>
      <c r="AGA9" s="12"/>
      <c r="AGB9" s="12"/>
      <c r="AGC9" s="12"/>
      <c r="AGD9" s="12"/>
      <c r="AGE9" s="12"/>
      <c r="AGF9" s="12"/>
      <c r="AGG9" s="12"/>
      <c r="AGH9" s="12"/>
      <c r="AGI9" s="12"/>
      <c r="AGJ9" s="12"/>
      <c r="AGK9" s="12"/>
      <c r="AGL9" s="12"/>
      <c r="AGM9" s="12"/>
      <c r="AGN9" s="12"/>
      <c r="AGO9" s="12"/>
      <c r="AGP9" s="12"/>
      <c r="AGQ9" s="12"/>
      <c r="AGR9" s="12"/>
      <c r="AGS9" s="12"/>
      <c r="AGT9" s="12"/>
      <c r="AGU9" s="12"/>
      <c r="AGV9" s="12"/>
      <c r="AGW9" s="12"/>
      <c r="AGX9" s="12"/>
      <c r="AGY9" s="12"/>
      <c r="AGZ9" s="12"/>
      <c r="AHA9" s="12"/>
      <c r="AHB9" s="12"/>
      <c r="AHC9" s="12"/>
      <c r="AHD9" s="12"/>
      <c r="AHE9" s="12"/>
      <c r="AHF9" s="12"/>
      <c r="AHG9" s="12"/>
      <c r="AHH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c r="AMF9" s="12"/>
    </row>
    <row r="10" spans="1:1020">
      <c r="B10" s="1"/>
      <c r="C10" s="1"/>
      <c r="E10" s="220"/>
      <c r="F10" s="230"/>
      <c r="G10" s="197" t="s">
        <v>165</v>
      </c>
      <c r="H10" s="35">
        <f>H3+H4+H8+H9</f>
        <v>0</v>
      </c>
      <c r="I10" s="255"/>
      <c r="J10" s="737">
        <f>J3+J4+J8+J9</f>
        <v>0</v>
      </c>
    </row>
    <row r="14" spans="1:1020">
      <c r="B14" s="931" t="s">
        <v>50</v>
      </c>
      <c r="C14" s="931"/>
      <c r="D14" s="931"/>
      <c r="E14" s="922"/>
      <c r="F14" s="922"/>
      <c r="G14" s="922"/>
      <c r="H14" s="922"/>
      <c r="I14" s="1" t="s">
        <v>83</v>
      </c>
    </row>
    <row r="15" spans="1:1020">
      <c r="B15" s="922"/>
      <c r="C15" s="922"/>
      <c r="D15" s="922"/>
      <c r="E15" s="922"/>
      <c r="F15" s="922"/>
      <c r="G15" s="922"/>
      <c r="H15" s="922"/>
      <c r="I15" s="922"/>
    </row>
    <row r="16" spans="1:1020">
      <c r="B16" s="913" t="s">
        <v>51</v>
      </c>
      <c r="C16" s="913"/>
      <c r="D16" s="913"/>
      <c r="E16" s="913"/>
      <c r="F16" s="913"/>
      <c r="G16" s="913"/>
      <c r="H16" s="913"/>
      <c r="I16" s="913"/>
    </row>
    <row r="17" spans="2:9">
      <c r="B17" s="913" t="s">
        <v>52</v>
      </c>
      <c r="C17" s="913"/>
      <c r="D17" s="913"/>
      <c r="E17" s="913"/>
      <c r="F17" s="913"/>
      <c r="G17" s="913"/>
      <c r="H17" s="913"/>
      <c r="I17" s="913"/>
    </row>
    <row r="18" spans="2:9">
      <c r="B18" s="922"/>
      <c r="C18" s="922"/>
      <c r="D18" s="922"/>
      <c r="E18" s="922"/>
      <c r="F18" s="922"/>
      <c r="G18" s="922"/>
      <c r="H18" s="922"/>
      <c r="I18" s="922"/>
    </row>
    <row r="19" spans="2:9">
      <c r="B19" s="913" t="s">
        <v>53</v>
      </c>
      <c r="C19" s="913"/>
      <c r="D19" s="913"/>
      <c r="E19" s="913"/>
      <c r="F19" s="913"/>
      <c r="G19" s="231"/>
      <c r="H19" s="38"/>
      <c r="I19" s="2"/>
    </row>
    <row r="20" spans="2:9">
      <c r="I20" s="185"/>
    </row>
    <row r="21" spans="2:9">
      <c r="I21" s="185"/>
    </row>
  </sheetData>
  <mergeCells count="14">
    <mergeCell ref="B19:F19"/>
    <mergeCell ref="B14:D14"/>
    <mergeCell ref="E14:H14"/>
    <mergeCell ref="B15:I15"/>
    <mergeCell ref="B16:I16"/>
    <mergeCell ref="B17:I17"/>
    <mergeCell ref="B18:I18"/>
    <mergeCell ref="A1:E1"/>
    <mergeCell ref="B9:D9"/>
    <mergeCell ref="B2:D2"/>
    <mergeCell ref="B3:D3"/>
    <mergeCell ref="B4:D4"/>
    <mergeCell ref="B6:D6"/>
    <mergeCell ref="B8:D8"/>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AMF14"/>
  <sheetViews>
    <sheetView zoomScaleNormal="100" workbookViewId="0">
      <selection activeCell="K14" sqref="K14"/>
    </sheetView>
  </sheetViews>
  <sheetFormatPr defaultRowHeight="15"/>
  <cols>
    <col min="1" max="1" width="3.5" style="4" customWidth="1"/>
    <col min="2" max="2" width="63.875" style="4" customWidth="1"/>
    <col min="3" max="3" width="5.5" style="4" customWidth="1"/>
    <col min="4" max="4" width="5.25" style="4" customWidth="1"/>
    <col min="5" max="5" width="8.125" style="41" customWidth="1"/>
    <col min="6" max="6" width="7" style="41" customWidth="1"/>
    <col min="7" max="7" width="6.125" style="4" customWidth="1"/>
    <col min="8" max="8" width="7.375" style="41" customWidth="1"/>
    <col min="9" max="9" width="10.375" style="4" customWidth="1"/>
    <col min="10" max="1020" width="8.125" style="4" customWidth="1"/>
    <col min="1021" max="1021" width="9" customWidth="1"/>
  </cols>
  <sheetData>
    <row r="1" spans="1:9">
      <c r="A1" s="232"/>
      <c r="B1" s="1"/>
      <c r="C1" s="1"/>
      <c r="D1" s="1"/>
      <c r="E1" s="3"/>
      <c r="F1" s="3"/>
      <c r="G1" s="1"/>
      <c r="H1" s="3"/>
    </row>
    <row r="2" spans="1:9">
      <c r="A2" s="259" t="s">
        <v>467</v>
      </c>
      <c r="B2" s="33"/>
      <c r="C2" s="33"/>
      <c r="D2" s="33"/>
      <c r="E2" s="248"/>
      <c r="F2" s="248"/>
      <c r="G2" s="33"/>
      <c r="H2" s="951" t="s">
        <v>55</v>
      </c>
      <c r="I2" s="951"/>
    </row>
    <row r="3" spans="1:9" ht="45.75" customHeight="1">
      <c r="A3" s="250" t="s">
        <v>2</v>
      </c>
      <c r="B3" s="251" t="s">
        <v>3</v>
      </c>
      <c r="C3" s="250" t="s">
        <v>4</v>
      </c>
      <c r="D3" s="250" t="s">
        <v>5</v>
      </c>
      <c r="E3" s="252" t="s">
        <v>6</v>
      </c>
      <c r="F3" s="252" t="s">
        <v>7</v>
      </c>
      <c r="G3" s="250" t="s">
        <v>8</v>
      </c>
      <c r="H3" s="750" t="s">
        <v>9</v>
      </c>
      <c r="I3" s="858" t="s">
        <v>479</v>
      </c>
    </row>
    <row r="4" spans="1:9" ht="129" customHeight="1">
      <c r="A4" s="588">
        <v>1</v>
      </c>
      <c r="B4" s="446" t="s">
        <v>238</v>
      </c>
      <c r="C4" s="67" t="s">
        <v>28</v>
      </c>
      <c r="D4" s="67">
        <v>70</v>
      </c>
      <c r="E4" s="586"/>
      <c r="F4" s="587">
        <f>D4*E4</f>
        <v>0</v>
      </c>
      <c r="G4" s="444">
        <v>0.08</v>
      </c>
      <c r="H4" s="738">
        <f>F4+(F4*G4)</f>
        <v>0</v>
      </c>
      <c r="I4" s="786"/>
    </row>
    <row r="5" spans="1:9">
      <c r="A5" s="445"/>
      <c r="B5" s="445"/>
      <c r="C5" s="445"/>
      <c r="D5" s="379"/>
      <c r="E5" s="263" t="s">
        <v>165</v>
      </c>
      <c r="F5" s="263">
        <f>F4</f>
        <v>0</v>
      </c>
      <c r="G5" s="255"/>
      <c r="H5" s="739">
        <f>H4</f>
        <v>0</v>
      </c>
    </row>
    <row r="6" spans="1:9">
      <c r="H6" s="447"/>
    </row>
    <row r="9" spans="1:9">
      <c r="B9" s="931" t="s">
        <v>50</v>
      </c>
      <c r="C9" s="931"/>
      <c r="D9" s="931"/>
      <c r="E9" s="922"/>
      <c r="F9" s="922"/>
      <c r="G9" s="922"/>
      <c r="H9" s="922"/>
    </row>
    <row r="10" spans="1:9">
      <c r="B10" s="922"/>
      <c r="C10" s="922"/>
      <c r="D10" s="922"/>
      <c r="E10" s="922"/>
      <c r="F10" s="922"/>
      <c r="G10" s="922"/>
      <c r="H10" s="922"/>
    </row>
    <row r="11" spans="1:9">
      <c r="B11" s="913" t="s">
        <v>51</v>
      </c>
      <c r="C11" s="913"/>
      <c r="D11" s="913"/>
      <c r="E11" s="913"/>
      <c r="F11" s="913"/>
      <c r="G11" s="913"/>
      <c r="H11" s="913"/>
    </row>
    <row r="12" spans="1:9">
      <c r="B12" s="913" t="s">
        <v>52</v>
      </c>
      <c r="C12" s="913"/>
      <c r="D12" s="913"/>
      <c r="E12" s="913"/>
      <c r="F12" s="913"/>
      <c r="G12" s="913"/>
      <c r="H12" s="913"/>
    </row>
    <row r="13" spans="1:9">
      <c r="B13" s="922"/>
      <c r="C13" s="922"/>
      <c r="D13" s="922"/>
      <c r="E13" s="922"/>
      <c r="F13" s="922"/>
      <c r="G13" s="922"/>
      <c r="H13" s="922"/>
    </row>
    <row r="14" spans="1:9">
      <c r="B14" s="913" t="s">
        <v>53</v>
      </c>
      <c r="C14" s="913"/>
      <c r="D14" s="913"/>
      <c r="E14" s="913"/>
      <c r="F14" s="913"/>
      <c r="G14" s="2"/>
      <c r="H14" s="153"/>
    </row>
  </sheetData>
  <mergeCells count="8">
    <mergeCell ref="H2:I2"/>
    <mergeCell ref="B11:H11"/>
    <mergeCell ref="B12:H12"/>
    <mergeCell ref="B13:H13"/>
    <mergeCell ref="B14:F14"/>
    <mergeCell ref="B9:D9"/>
    <mergeCell ref="E9:H9"/>
    <mergeCell ref="B10:H10"/>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I16"/>
  <sheetViews>
    <sheetView zoomScaleNormal="100" workbookViewId="0">
      <selection activeCell="L4" sqref="L4"/>
    </sheetView>
  </sheetViews>
  <sheetFormatPr defaultRowHeight="14.25"/>
  <cols>
    <col min="1" max="1" width="4.5" style="241" customWidth="1"/>
    <col min="2" max="2" width="59.75" customWidth="1"/>
    <col min="3" max="3" width="5.125" customWidth="1"/>
    <col min="4" max="4" width="6.375" customWidth="1"/>
    <col min="5" max="5" width="9" style="243" customWidth="1"/>
    <col min="6" max="6" width="8.625" style="243" customWidth="1"/>
    <col min="7" max="7" width="5.125" customWidth="1"/>
    <col min="8" max="8" width="9.375" style="243" customWidth="1"/>
    <col min="9" max="9" width="10.625" customWidth="1"/>
  </cols>
  <sheetData>
    <row r="1" spans="1:9">
      <c r="A1" s="958" t="s">
        <v>228</v>
      </c>
      <c r="B1" s="958"/>
      <c r="C1" s="233"/>
      <c r="D1" s="233"/>
      <c r="E1" s="234"/>
      <c r="F1" s="235"/>
      <c r="G1" s="152" t="s">
        <v>55</v>
      </c>
      <c r="H1" s="235"/>
    </row>
    <row r="2" spans="1:9" ht="27">
      <c r="A2" s="857" t="s">
        <v>2</v>
      </c>
      <c r="B2" s="851" t="s">
        <v>3</v>
      </c>
      <c r="C2" s="852" t="s">
        <v>4</v>
      </c>
      <c r="D2" s="853" t="s">
        <v>5</v>
      </c>
      <c r="E2" s="854" t="s">
        <v>6</v>
      </c>
      <c r="F2" s="855" t="s">
        <v>7</v>
      </c>
      <c r="G2" s="853" t="s">
        <v>8</v>
      </c>
      <c r="H2" s="856" t="s">
        <v>9</v>
      </c>
      <c r="I2" s="858" t="s">
        <v>479</v>
      </c>
    </row>
    <row r="3" spans="1:9" ht="36.75" customHeight="1">
      <c r="A3" s="589">
        <v>1</v>
      </c>
      <c r="B3" s="237" t="s">
        <v>240</v>
      </c>
      <c r="C3" s="238" t="s">
        <v>12</v>
      </c>
      <c r="D3" s="236">
        <v>850</v>
      </c>
      <c r="E3" s="591"/>
      <c r="F3" s="591">
        <f>E3*D3</f>
        <v>0</v>
      </c>
      <c r="G3" s="239">
        <v>0.08</v>
      </c>
      <c r="H3" s="740">
        <f>F3+(F3*G4)</f>
        <v>0</v>
      </c>
      <c r="I3" s="779"/>
    </row>
    <row r="4" spans="1:9" ht="32.25" customHeight="1">
      <c r="A4" s="590">
        <v>2</v>
      </c>
      <c r="B4" s="240" t="s">
        <v>241</v>
      </c>
      <c r="C4" s="115" t="s">
        <v>31</v>
      </c>
      <c r="D4" s="115">
        <v>4000</v>
      </c>
      <c r="E4" s="481"/>
      <c r="F4" s="591">
        <f>E4*D4</f>
        <v>0</v>
      </c>
      <c r="G4" s="239">
        <v>0.08</v>
      </c>
      <c r="H4" s="740">
        <f>F4+(F4*G5)</f>
        <v>0</v>
      </c>
      <c r="I4" s="779"/>
    </row>
    <row r="5" spans="1:9" ht="43.5" customHeight="1">
      <c r="A5" s="590">
        <v>3</v>
      </c>
      <c r="B5" s="240" t="s">
        <v>242</v>
      </c>
      <c r="C5" s="115" t="s">
        <v>12</v>
      </c>
      <c r="D5" s="115">
        <v>150</v>
      </c>
      <c r="E5" s="481"/>
      <c r="F5" s="591">
        <f>E5*D5</f>
        <v>0</v>
      </c>
      <c r="G5" s="239">
        <v>0.08</v>
      </c>
      <c r="H5" s="740">
        <f>F5+(F5*G6)</f>
        <v>0</v>
      </c>
      <c r="I5" s="779"/>
    </row>
    <row r="6" spans="1:9" ht="15">
      <c r="B6" s="206"/>
      <c r="C6" s="254"/>
      <c r="D6" s="262"/>
      <c r="E6" s="356" t="s">
        <v>165</v>
      </c>
      <c r="F6" s="263">
        <f>F3+F4+F5</f>
        <v>0</v>
      </c>
      <c r="G6" s="255"/>
      <c r="H6" s="721">
        <f>H3+H4+H5</f>
        <v>0</v>
      </c>
    </row>
    <row r="7" spans="1:9" ht="15">
      <c r="B7" s="4"/>
      <c r="C7" s="4"/>
      <c r="D7" s="4"/>
      <c r="E7" s="41"/>
      <c r="F7" s="41"/>
      <c r="G7" s="4"/>
      <c r="H7" s="41"/>
    </row>
    <row r="8" spans="1:9" ht="15">
      <c r="B8" s="4"/>
      <c r="C8" s="4"/>
      <c r="D8" s="4"/>
      <c r="E8" s="41"/>
      <c r="F8" s="41"/>
      <c r="G8" s="4"/>
      <c r="H8" s="41"/>
    </row>
    <row r="9" spans="1:9" ht="15">
      <c r="B9" s="4"/>
      <c r="C9" s="4"/>
      <c r="D9" s="4"/>
      <c r="E9" s="41"/>
      <c r="F9" s="41"/>
      <c r="G9" s="4"/>
      <c r="H9" s="41"/>
    </row>
    <row r="10" spans="1:9">
      <c r="B10" s="931" t="s">
        <v>50</v>
      </c>
      <c r="C10" s="931"/>
      <c r="D10" s="931"/>
      <c r="E10" s="922"/>
      <c r="F10" s="922"/>
      <c r="G10" s="922"/>
      <c r="H10" s="922"/>
    </row>
    <row r="11" spans="1:9">
      <c r="B11" s="922"/>
      <c r="C11" s="922"/>
      <c r="D11" s="922"/>
      <c r="E11" s="922"/>
      <c r="F11" s="922"/>
      <c r="G11" s="922"/>
      <c r="H11" s="922"/>
    </row>
    <row r="12" spans="1:9">
      <c r="B12" s="913" t="s">
        <v>51</v>
      </c>
      <c r="C12" s="913"/>
      <c r="D12" s="913"/>
      <c r="E12" s="913"/>
      <c r="F12" s="913"/>
      <c r="G12" s="913"/>
      <c r="H12" s="913"/>
    </row>
    <row r="13" spans="1:9">
      <c r="B13" s="913" t="s">
        <v>52</v>
      </c>
      <c r="C13" s="913"/>
      <c r="D13" s="913"/>
      <c r="E13" s="913"/>
      <c r="F13" s="913"/>
      <c r="G13" s="913"/>
      <c r="H13" s="913"/>
    </row>
    <row r="14" spans="1:9">
      <c r="B14" s="922"/>
      <c r="C14" s="922"/>
      <c r="D14" s="922"/>
      <c r="E14" s="922"/>
      <c r="F14" s="922"/>
      <c r="G14" s="922"/>
      <c r="H14" s="922"/>
    </row>
    <row r="15" spans="1:9">
      <c r="B15" s="913" t="s">
        <v>53</v>
      </c>
      <c r="C15" s="913"/>
      <c r="D15" s="913"/>
      <c r="E15" s="913"/>
      <c r="F15" s="913"/>
      <c r="G15" s="2"/>
      <c r="H15" s="153"/>
    </row>
    <row r="16" spans="1:9">
      <c r="B16" s="241"/>
      <c r="C16" s="241"/>
      <c r="D16" s="241"/>
      <c r="E16" s="242"/>
      <c r="F16" s="242"/>
      <c r="G16" s="241"/>
      <c r="H16" s="242"/>
    </row>
  </sheetData>
  <mergeCells count="8">
    <mergeCell ref="A1:B1"/>
    <mergeCell ref="B15:F15"/>
    <mergeCell ref="B10:D10"/>
    <mergeCell ref="E10:H10"/>
    <mergeCell ref="B11:H11"/>
    <mergeCell ref="B12:H12"/>
    <mergeCell ref="B13:H13"/>
    <mergeCell ref="B14:H14"/>
  </mergeCells>
  <pageMargins left="0.70000000000000007" right="0.70000000000000007" top="0.75" bottom="0.75" header="0.30000000000000004" footer="0.30000000000000004"/>
  <pageSetup paperSize="9"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2:AMG14"/>
  <sheetViews>
    <sheetView zoomScaleNormal="100" workbookViewId="0">
      <selection activeCell="A3" sqref="A3"/>
    </sheetView>
  </sheetViews>
  <sheetFormatPr defaultRowHeight="15"/>
  <cols>
    <col min="1" max="1" width="4.125" style="4" customWidth="1"/>
    <col min="2" max="2" width="58.5" style="4" customWidth="1"/>
    <col min="3" max="3" width="5.375" style="4" customWidth="1"/>
    <col min="4" max="4" width="5.25" style="4" customWidth="1"/>
    <col min="5" max="5" width="8.125" style="41" customWidth="1"/>
    <col min="6" max="6" width="8.75" style="41" customWidth="1"/>
    <col min="7" max="7" width="5.25" style="4" customWidth="1"/>
    <col min="8" max="8" width="8.25" style="41" customWidth="1"/>
    <col min="9" max="9" width="9.875" style="4" customWidth="1"/>
    <col min="10" max="1021" width="8.125" style="4" customWidth="1"/>
    <col min="1022" max="1022" width="9" customWidth="1"/>
  </cols>
  <sheetData>
    <row r="2" spans="1:9" ht="19.5" customHeight="1">
      <c r="A2" s="685" t="s">
        <v>235</v>
      </c>
      <c r="B2" s="686"/>
      <c r="C2" s="686"/>
      <c r="D2" s="686"/>
      <c r="E2" s="687"/>
      <c r="F2" s="687"/>
      <c r="G2" s="959" t="s">
        <v>55</v>
      </c>
      <c r="H2" s="959"/>
      <c r="I2" s="959"/>
    </row>
    <row r="3" spans="1:9" ht="43.5" customHeight="1">
      <c r="A3" s="859" t="s">
        <v>2</v>
      </c>
      <c r="B3" s="860" t="s">
        <v>3</v>
      </c>
      <c r="C3" s="860" t="s">
        <v>4</v>
      </c>
      <c r="D3" s="860" t="s">
        <v>5</v>
      </c>
      <c r="E3" s="861" t="s">
        <v>6</v>
      </c>
      <c r="F3" s="861" t="s">
        <v>7</v>
      </c>
      <c r="G3" s="860" t="s">
        <v>8</v>
      </c>
      <c r="H3" s="862" t="s">
        <v>9</v>
      </c>
      <c r="I3" s="832" t="s">
        <v>479</v>
      </c>
    </row>
    <row r="4" spans="1:9" ht="24" customHeight="1">
      <c r="A4" s="67">
        <v>1</v>
      </c>
      <c r="B4" s="147" t="s">
        <v>244</v>
      </c>
      <c r="C4" s="67" t="s">
        <v>28</v>
      </c>
      <c r="D4" s="67">
        <v>300</v>
      </c>
      <c r="E4" s="399"/>
      <c r="F4" s="435">
        <f>D4*E4</f>
        <v>0</v>
      </c>
      <c r="G4" s="444">
        <v>0.08</v>
      </c>
      <c r="H4" s="741">
        <f>F4+(F4*0.23)</f>
        <v>0</v>
      </c>
      <c r="I4" s="786"/>
    </row>
    <row r="5" spans="1:9">
      <c r="A5" s="445"/>
      <c r="B5" s="445"/>
      <c r="C5" s="445"/>
      <c r="D5" s="379"/>
      <c r="E5" s="263" t="s">
        <v>165</v>
      </c>
      <c r="F5" s="263">
        <f>F4</f>
        <v>0</v>
      </c>
      <c r="G5" s="255"/>
      <c r="H5" s="721">
        <f>H4</f>
        <v>0</v>
      </c>
    </row>
    <row r="6" spans="1:9">
      <c r="A6" s="297"/>
      <c r="B6" s="297"/>
      <c r="C6" s="297"/>
      <c r="D6" s="297"/>
      <c r="E6" s="449"/>
      <c r="F6" s="449"/>
      <c r="G6" s="297"/>
      <c r="H6" s="449"/>
    </row>
    <row r="9" spans="1:9">
      <c r="B9" s="931" t="s">
        <v>50</v>
      </c>
      <c r="C9" s="931"/>
      <c r="D9" s="931"/>
      <c r="E9" s="922"/>
      <c r="F9" s="922"/>
      <c r="G9" s="922"/>
      <c r="H9" s="922"/>
    </row>
    <row r="10" spans="1:9">
      <c r="B10" s="922"/>
      <c r="C10" s="922"/>
      <c r="D10" s="922"/>
      <c r="E10" s="922"/>
      <c r="F10" s="922"/>
      <c r="G10" s="922"/>
      <c r="H10" s="922"/>
    </row>
    <row r="11" spans="1:9">
      <c r="B11" s="913" t="s">
        <v>51</v>
      </c>
      <c r="C11" s="913"/>
      <c r="D11" s="913"/>
      <c r="E11" s="913"/>
      <c r="F11" s="913"/>
      <c r="G11" s="913"/>
      <c r="H11" s="913"/>
    </row>
    <row r="12" spans="1:9">
      <c r="B12" s="913" t="s">
        <v>52</v>
      </c>
      <c r="C12" s="913"/>
      <c r="D12" s="913"/>
      <c r="E12" s="913"/>
      <c r="F12" s="913"/>
      <c r="G12" s="913"/>
      <c r="H12" s="913"/>
    </row>
    <row r="13" spans="1:9">
      <c r="B13" s="922"/>
      <c r="C13" s="922"/>
      <c r="D13" s="922"/>
      <c r="E13" s="922"/>
      <c r="F13" s="922"/>
      <c r="G13" s="922"/>
      <c r="H13" s="922"/>
    </row>
    <row r="14" spans="1:9">
      <c r="B14" s="913" t="s">
        <v>53</v>
      </c>
      <c r="C14" s="913"/>
      <c r="D14" s="913"/>
      <c r="E14" s="913"/>
      <c r="F14" s="913"/>
      <c r="G14" s="2"/>
      <c r="H14" s="153"/>
    </row>
  </sheetData>
  <mergeCells count="8">
    <mergeCell ref="G2:I2"/>
    <mergeCell ref="B11:H11"/>
    <mergeCell ref="B12:H12"/>
    <mergeCell ref="B13:H13"/>
    <mergeCell ref="B14:F14"/>
    <mergeCell ref="B9:D9"/>
    <mergeCell ref="E9:H9"/>
    <mergeCell ref="B10:H10"/>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AME17"/>
  <sheetViews>
    <sheetView zoomScaleNormal="100" workbookViewId="0">
      <selection activeCell="L4" sqref="L4"/>
    </sheetView>
  </sheetViews>
  <sheetFormatPr defaultRowHeight="15"/>
  <cols>
    <col min="1" max="1" width="3.75" style="39" customWidth="1"/>
    <col min="2" max="2" width="76.875" style="4" customWidth="1"/>
    <col min="3" max="3" width="4.875" style="4" customWidth="1"/>
    <col min="4" max="4" width="6.125" style="258" customWidth="1"/>
    <col min="5" max="5" width="7.25" style="204" customWidth="1"/>
    <col min="6" max="6" width="8.25" style="41" customWidth="1"/>
    <col min="7" max="7" width="4.75" style="4" customWidth="1"/>
    <col min="8" max="8" width="8.375" style="41" customWidth="1"/>
    <col min="9" max="9" width="10.25" style="4" customWidth="1"/>
    <col min="10" max="1019" width="8.125" style="4" customWidth="1"/>
    <col min="1020" max="1020" width="9" customWidth="1"/>
  </cols>
  <sheetData>
    <row r="1" spans="1:9">
      <c r="A1" s="244" t="s">
        <v>236</v>
      </c>
      <c r="B1" s="245"/>
      <c r="C1" s="33"/>
      <c r="D1" s="246"/>
      <c r="E1" s="247"/>
      <c r="F1" s="248"/>
      <c r="G1" s="960" t="s">
        <v>55</v>
      </c>
      <c r="H1" s="960"/>
    </row>
    <row r="2" spans="1:9" ht="28.5">
      <c r="A2" s="250" t="s">
        <v>2</v>
      </c>
      <c r="B2" s="251" t="s">
        <v>3</v>
      </c>
      <c r="C2" s="250" t="s">
        <v>4</v>
      </c>
      <c r="D2" s="863" t="s">
        <v>5</v>
      </c>
      <c r="E2" s="252" t="s">
        <v>6</v>
      </c>
      <c r="F2" s="252" t="s">
        <v>7</v>
      </c>
      <c r="G2" s="250" t="s">
        <v>8</v>
      </c>
      <c r="H2" s="750" t="s">
        <v>9</v>
      </c>
      <c r="I2" s="832" t="s">
        <v>479</v>
      </c>
    </row>
    <row r="3" spans="1:9" s="12" customFormat="1" ht="18" customHeight="1">
      <c r="A3" s="67">
        <v>1</v>
      </c>
      <c r="B3" s="147" t="s">
        <v>246</v>
      </c>
      <c r="C3" s="67" t="s">
        <v>28</v>
      </c>
      <c r="D3" s="592">
        <v>400</v>
      </c>
      <c r="E3" s="593"/>
      <c r="F3" s="587">
        <f>D3*E3</f>
        <v>0</v>
      </c>
      <c r="G3" s="444">
        <v>0.08</v>
      </c>
      <c r="H3" s="741">
        <f>F3+(F3*G3)</f>
        <v>0</v>
      </c>
      <c r="I3" s="787"/>
    </row>
    <row r="4" spans="1:9" ht="38.25" customHeight="1">
      <c r="A4" s="29">
        <v>2</v>
      </c>
      <c r="B4" s="191" t="s">
        <v>481</v>
      </c>
      <c r="C4" s="29" t="s">
        <v>28</v>
      </c>
      <c r="D4" s="451">
        <v>100</v>
      </c>
      <c r="E4" s="474"/>
      <c r="F4" s="474">
        <f t="shared" ref="F4:F9" si="0">D4*E4</f>
        <v>0</v>
      </c>
      <c r="G4" s="444">
        <v>0.08</v>
      </c>
      <c r="H4" s="742">
        <f t="shared" ref="H4:H9" si="1">F4+(F4*G4)</f>
        <v>0</v>
      </c>
      <c r="I4" s="786"/>
    </row>
    <row r="5" spans="1:9" ht="35.25" customHeight="1">
      <c r="A5" s="29">
        <v>3</v>
      </c>
      <c r="B5" s="191" t="s">
        <v>247</v>
      </c>
      <c r="C5" s="29" t="s">
        <v>28</v>
      </c>
      <c r="D5" s="451">
        <v>50</v>
      </c>
      <c r="E5" s="474"/>
      <c r="F5" s="474">
        <f t="shared" si="0"/>
        <v>0</v>
      </c>
      <c r="G5" s="444">
        <v>0.08</v>
      </c>
      <c r="H5" s="742">
        <f t="shared" si="1"/>
        <v>0</v>
      </c>
      <c r="I5" s="786"/>
    </row>
    <row r="6" spans="1:9" ht="45.75" customHeight="1">
      <c r="A6" s="452">
        <v>4</v>
      </c>
      <c r="B6" s="191" t="s">
        <v>248</v>
      </c>
      <c r="C6" s="452" t="s">
        <v>28</v>
      </c>
      <c r="D6" s="451">
        <v>600</v>
      </c>
      <c r="E6" s="475"/>
      <c r="F6" s="474">
        <f t="shared" si="0"/>
        <v>0</v>
      </c>
      <c r="G6" s="444">
        <v>0.08</v>
      </c>
      <c r="H6" s="742">
        <f t="shared" si="1"/>
        <v>0</v>
      </c>
      <c r="I6" s="786"/>
    </row>
    <row r="7" spans="1:9" ht="30.75" customHeight="1">
      <c r="A7" s="29">
        <v>5</v>
      </c>
      <c r="B7" s="157" t="s">
        <v>249</v>
      </c>
      <c r="C7" s="29" t="s">
        <v>28</v>
      </c>
      <c r="D7" s="453">
        <v>50</v>
      </c>
      <c r="E7" s="474"/>
      <c r="F7" s="474">
        <f t="shared" si="0"/>
        <v>0</v>
      </c>
      <c r="G7" s="444">
        <v>0.08</v>
      </c>
      <c r="H7" s="742">
        <f t="shared" si="1"/>
        <v>0</v>
      </c>
      <c r="I7" s="786"/>
    </row>
    <row r="8" spans="1:9" ht="24.75" customHeight="1">
      <c r="A8" s="29">
        <v>6</v>
      </c>
      <c r="B8" s="454" t="s">
        <v>250</v>
      </c>
      <c r="C8" s="455" t="s">
        <v>28</v>
      </c>
      <c r="D8" s="456">
        <v>50</v>
      </c>
      <c r="E8" s="594"/>
      <c r="F8" s="474">
        <f t="shared" si="0"/>
        <v>0</v>
      </c>
      <c r="G8" s="444">
        <v>0.08</v>
      </c>
      <c r="H8" s="742">
        <f t="shared" si="1"/>
        <v>0</v>
      </c>
      <c r="I8" s="786"/>
    </row>
    <row r="9" spans="1:9" ht="75.75" customHeight="1">
      <c r="A9" s="29">
        <v>7</v>
      </c>
      <c r="B9" s="457" t="s">
        <v>251</v>
      </c>
      <c r="C9" s="458" t="s">
        <v>28</v>
      </c>
      <c r="D9" s="451">
        <v>20</v>
      </c>
      <c r="E9" s="474"/>
      <c r="F9" s="595">
        <f t="shared" si="0"/>
        <v>0</v>
      </c>
      <c r="G9" s="444">
        <v>0.08</v>
      </c>
      <c r="H9" s="743">
        <f t="shared" si="1"/>
        <v>0</v>
      </c>
      <c r="I9" s="786"/>
    </row>
    <row r="10" spans="1:9">
      <c r="A10" s="297"/>
      <c r="B10" s="287"/>
      <c r="C10" s="287"/>
      <c r="D10" s="450"/>
      <c r="E10" s="130" t="s">
        <v>165</v>
      </c>
      <c r="F10" s="35">
        <f>SUM(F3:F9)</f>
        <v>0</v>
      </c>
      <c r="G10" s="255"/>
      <c r="H10" s="744">
        <f>SUM(H4:H9)</f>
        <v>0</v>
      </c>
    </row>
    <row r="11" spans="1:9">
      <c r="A11" s="253"/>
      <c r="B11" s="129"/>
      <c r="C11" s="129"/>
      <c r="D11" s="256"/>
      <c r="E11" s="133"/>
      <c r="F11" s="257"/>
      <c r="G11" s="129"/>
      <c r="H11" s="257"/>
    </row>
    <row r="12" spans="1:9">
      <c r="B12" s="931" t="s">
        <v>50</v>
      </c>
      <c r="C12" s="931"/>
      <c r="D12" s="931"/>
      <c r="E12" s="922"/>
      <c r="F12" s="922"/>
      <c r="G12" s="922"/>
      <c r="H12" s="922"/>
    </row>
    <row r="13" spans="1:9">
      <c r="B13" s="922"/>
      <c r="C13" s="922"/>
      <c r="D13" s="922"/>
      <c r="E13" s="922"/>
      <c r="F13" s="922"/>
      <c r="G13" s="922"/>
      <c r="H13" s="922"/>
    </row>
    <row r="14" spans="1:9" ht="13.5" customHeight="1">
      <c r="B14" s="913" t="s">
        <v>51</v>
      </c>
      <c r="C14" s="913"/>
      <c r="D14" s="913"/>
      <c r="E14" s="913"/>
      <c r="F14" s="913"/>
      <c r="G14" s="913"/>
      <c r="H14" s="913"/>
    </row>
    <row r="15" spans="1:9">
      <c r="B15" s="913" t="s">
        <v>52</v>
      </c>
      <c r="C15" s="913"/>
      <c r="D15" s="913"/>
      <c r="E15" s="913"/>
      <c r="F15" s="913"/>
      <c r="G15" s="913"/>
      <c r="H15" s="913"/>
    </row>
    <row r="16" spans="1:9">
      <c r="B16" s="922"/>
      <c r="C16" s="922"/>
      <c r="D16" s="922"/>
      <c r="E16" s="922"/>
      <c r="F16" s="922"/>
      <c r="G16" s="922"/>
      <c r="H16" s="922"/>
    </row>
    <row r="17" spans="2:8">
      <c r="B17" s="913" t="s">
        <v>53</v>
      </c>
      <c r="C17" s="913"/>
      <c r="D17" s="913"/>
      <c r="E17" s="913"/>
      <c r="F17" s="913"/>
      <c r="G17" s="2"/>
      <c r="H17" s="153"/>
    </row>
  </sheetData>
  <mergeCells count="8">
    <mergeCell ref="G1:H1"/>
    <mergeCell ref="B14:H14"/>
    <mergeCell ref="B15:H15"/>
    <mergeCell ref="B16:H16"/>
    <mergeCell ref="B17:F17"/>
    <mergeCell ref="B12:D12"/>
    <mergeCell ref="E12:H12"/>
    <mergeCell ref="B13:H13"/>
  </mergeCells>
  <pageMargins left="0.25" right="0.25" top="0.75" bottom="0.75" header="0.3" footer="0.3"/>
  <pageSetup paperSize="9" fitToWidth="0" fitToHeight="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AMF19"/>
  <sheetViews>
    <sheetView zoomScaleNormal="100" workbookViewId="0">
      <selection activeCell="B2" sqref="B2"/>
    </sheetView>
  </sheetViews>
  <sheetFormatPr defaultRowHeight="15"/>
  <cols>
    <col min="1" max="1" width="4.375" style="4" customWidth="1"/>
    <col min="2" max="2" width="61" style="4" customWidth="1"/>
    <col min="3" max="3" width="4.625" style="4" customWidth="1"/>
    <col min="4" max="4" width="8.125" style="4" customWidth="1"/>
    <col min="5" max="5" width="8.125" style="41" customWidth="1"/>
    <col min="6" max="6" width="7.875" style="41" customWidth="1"/>
    <col min="7" max="7" width="8.125" style="4" customWidth="1"/>
    <col min="8" max="8" width="7.125" style="41" customWidth="1"/>
    <col min="9" max="1020" width="8.125" style="4" customWidth="1"/>
    <col min="1021" max="1021" width="9" customWidth="1"/>
  </cols>
  <sheetData>
    <row r="1" spans="1:1020">
      <c r="A1" s="259" t="s">
        <v>237</v>
      </c>
      <c r="B1" s="33"/>
      <c r="C1" s="33"/>
      <c r="D1" s="33"/>
      <c r="E1" s="248"/>
      <c r="F1" s="248"/>
      <c r="G1" s="33"/>
      <c r="H1" s="249" t="s">
        <v>55</v>
      </c>
    </row>
    <row r="2" spans="1:1020" ht="42" customHeight="1">
      <c r="A2" s="293" t="s">
        <v>2</v>
      </c>
      <c r="B2" s="293" t="s">
        <v>3</v>
      </c>
      <c r="C2" s="293" t="s">
        <v>4</v>
      </c>
      <c r="D2" s="293" t="s">
        <v>5</v>
      </c>
      <c r="E2" s="764" t="s">
        <v>6</v>
      </c>
      <c r="F2" s="764" t="s">
        <v>7</v>
      </c>
      <c r="G2" s="293" t="s">
        <v>8</v>
      </c>
      <c r="H2" s="765" t="s">
        <v>9</v>
      </c>
      <c r="I2" s="832" t="s">
        <v>479</v>
      </c>
    </row>
    <row r="3" spans="1:1020" ht="31.5" customHeight="1">
      <c r="A3" s="261" t="s">
        <v>196</v>
      </c>
      <c r="B3" s="6" t="s">
        <v>253</v>
      </c>
      <c r="C3" s="260" t="s">
        <v>28</v>
      </c>
      <c r="D3" s="7">
        <v>100</v>
      </c>
      <c r="E3" s="490"/>
      <c r="F3" s="596">
        <f t="shared" ref="F3:F12" si="0">D3*E3</f>
        <v>0</v>
      </c>
      <c r="G3" s="597">
        <v>0.08</v>
      </c>
      <c r="H3" s="745">
        <f t="shared" ref="H3:H12" si="1">F3+(F3*G3)</f>
        <v>0</v>
      </c>
      <c r="I3" s="786"/>
    </row>
    <row r="4" spans="1:1020" ht="21">
      <c r="A4" s="261" t="s">
        <v>198</v>
      </c>
      <c r="B4" s="6" t="s">
        <v>254</v>
      </c>
      <c r="C4" s="260" t="s">
        <v>28</v>
      </c>
      <c r="D4" s="7">
        <v>300</v>
      </c>
      <c r="E4" s="490"/>
      <c r="F4" s="596">
        <f t="shared" si="0"/>
        <v>0</v>
      </c>
      <c r="G4" s="597">
        <v>0.08</v>
      </c>
      <c r="H4" s="745">
        <f t="shared" si="1"/>
        <v>0</v>
      </c>
      <c r="I4" s="786"/>
    </row>
    <row r="5" spans="1:1020" ht="21">
      <c r="A5" s="261" t="s">
        <v>255</v>
      </c>
      <c r="B5" s="6" t="s">
        <v>256</v>
      </c>
      <c r="C5" s="260" t="s">
        <v>28</v>
      </c>
      <c r="D5" s="7">
        <v>150</v>
      </c>
      <c r="E5" s="490"/>
      <c r="F5" s="596">
        <f t="shared" si="0"/>
        <v>0</v>
      </c>
      <c r="G5" s="597">
        <v>0.08</v>
      </c>
      <c r="H5" s="745">
        <f t="shared" si="1"/>
        <v>0</v>
      </c>
      <c r="I5" s="786"/>
    </row>
    <row r="6" spans="1:1020">
      <c r="A6" s="261" t="s">
        <v>257</v>
      </c>
      <c r="B6" s="6" t="s">
        <v>258</v>
      </c>
      <c r="C6" s="260" t="s">
        <v>28</v>
      </c>
      <c r="D6" s="7">
        <v>100</v>
      </c>
      <c r="E6" s="490"/>
      <c r="F6" s="596">
        <f t="shared" si="0"/>
        <v>0</v>
      </c>
      <c r="G6" s="597">
        <v>0.08</v>
      </c>
      <c r="H6" s="745">
        <f t="shared" si="1"/>
        <v>0</v>
      </c>
      <c r="I6" s="786"/>
    </row>
    <row r="7" spans="1:1020">
      <c r="A7" s="261" t="s">
        <v>259</v>
      </c>
      <c r="B7" s="6" t="s">
        <v>260</v>
      </c>
      <c r="C7" s="260" t="s">
        <v>28</v>
      </c>
      <c r="D7" s="7">
        <v>80</v>
      </c>
      <c r="E7" s="490"/>
      <c r="F7" s="596">
        <f t="shared" si="0"/>
        <v>0</v>
      </c>
      <c r="G7" s="597">
        <v>0.08</v>
      </c>
      <c r="H7" s="745">
        <f t="shared" si="1"/>
        <v>0</v>
      </c>
      <c r="I7" s="786"/>
    </row>
    <row r="8" spans="1:1020" s="13" customFormat="1" ht="21" customHeight="1">
      <c r="A8" s="261" t="s">
        <v>261</v>
      </c>
      <c r="B8" s="6" t="s">
        <v>262</v>
      </c>
      <c r="C8" s="260" t="s">
        <v>28</v>
      </c>
      <c r="D8" s="7">
        <v>150</v>
      </c>
      <c r="E8" s="490"/>
      <c r="F8" s="596">
        <f t="shared" si="0"/>
        <v>0</v>
      </c>
      <c r="G8" s="597">
        <v>0.08</v>
      </c>
      <c r="H8" s="745">
        <f t="shared" si="1"/>
        <v>0</v>
      </c>
      <c r="I8" s="787"/>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2"/>
      <c r="IT8" s="12"/>
      <c r="IU8" s="12"/>
      <c r="IV8" s="12"/>
      <c r="IW8" s="12"/>
      <c r="IX8" s="12"/>
      <c r="IY8" s="12"/>
      <c r="IZ8" s="12"/>
      <c r="JA8" s="12"/>
      <c r="JB8" s="12"/>
      <c r="JC8" s="12"/>
      <c r="JD8" s="12"/>
      <c r="JE8" s="12"/>
      <c r="JF8" s="12"/>
      <c r="JG8" s="12"/>
      <c r="JH8" s="12"/>
      <c r="JI8" s="12"/>
      <c r="JJ8" s="12"/>
      <c r="JK8" s="12"/>
      <c r="JL8" s="12"/>
      <c r="JM8" s="12"/>
      <c r="JN8" s="12"/>
      <c r="JO8" s="12"/>
      <c r="JP8" s="12"/>
      <c r="JQ8" s="12"/>
      <c r="JR8" s="12"/>
      <c r="JS8" s="12"/>
      <c r="JT8" s="12"/>
      <c r="JU8" s="12"/>
      <c r="JV8" s="12"/>
      <c r="JW8" s="12"/>
      <c r="JX8" s="12"/>
      <c r="JY8" s="12"/>
      <c r="JZ8" s="12"/>
      <c r="KA8" s="12"/>
      <c r="KB8" s="12"/>
      <c r="KC8" s="12"/>
      <c r="KD8" s="12"/>
      <c r="KE8" s="12"/>
      <c r="KF8" s="12"/>
      <c r="KG8" s="12"/>
      <c r="KH8" s="12"/>
      <c r="KI8" s="12"/>
      <c r="KJ8" s="12"/>
      <c r="KK8" s="12"/>
      <c r="KL8" s="12"/>
      <c r="KM8" s="12"/>
      <c r="KN8" s="12"/>
      <c r="KO8" s="12"/>
      <c r="KP8" s="12"/>
      <c r="KQ8" s="12"/>
      <c r="KR8" s="12"/>
      <c r="KS8" s="12"/>
      <c r="KT8" s="12"/>
      <c r="KU8" s="12"/>
      <c r="KV8" s="12"/>
      <c r="KW8" s="12"/>
      <c r="KX8" s="12"/>
      <c r="KY8" s="12"/>
      <c r="KZ8" s="12"/>
      <c r="LA8" s="12"/>
      <c r="LB8" s="12"/>
      <c r="LC8" s="12"/>
      <c r="LD8" s="12"/>
      <c r="LE8" s="12"/>
      <c r="LF8" s="12"/>
      <c r="LG8" s="12"/>
      <c r="LH8" s="12"/>
      <c r="LI8" s="12"/>
      <c r="LJ8" s="12"/>
      <c r="LK8" s="12"/>
      <c r="LL8" s="12"/>
      <c r="LM8" s="12"/>
      <c r="LN8" s="12"/>
      <c r="LO8" s="12"/>
      <c r="LP8" s="12"/>
      <c r="LQ8" s="12"/>
      <c r="LR8" s="12"/>
      <c r="LS8" s="12"/>
      <c r="LT8" s="12"/>
      <c r="LU8" s="12"/>
      <c r="LV8" s="12"/>
      <c r="LW8" s="12"/>
      <c r="LX8" s="12"/>
      <c r="LY8" s="12"/>
      <c r="LZ8" s="12"/>
      <c r="MA8" s="12"/>
      <c r="MB8" s="12"/>
      <c r="MC8" s="12"/>
      <c r="MD8" s="12"/>
      <c r="ME8" s="12"/>
      <c r="MF8" s="12"/>
      <c r="MG8" s="12"/>
      <c r="MH8" s="12"/>
      <c r="MI8" s="12"/>
      <c r="MJ8" s="12"/>
      <c r="MK8" s="12"/>
      <c r="ML8" s="12"/>
      <c r="MM8" s="12"/>
      <c r="MN8" s="12"/>
      <c r="MO8" s="12"/>
      <c r="MP8" s="12"/>
      <c r="MQ8" s="12"/>
      <c r="MR8" s="12"/>
      <c r="MS8" s="12"/>
      <c r="MT8" s="12"/>
      <c r="MU8" s="12"/>
      <c r="MV8" s="12"/>
      <c r="MW8" s="12"/>
      <c r="MX8" s="12"/>
      <c r="MY8" s="12"/>
      <c r="MZ8" s="12"/>
      <c r="NA8" s="12"/>
      <c r="NB8" s="12"/>
      <c r="NC8" s="12"/>
      <c r="ND8" s="12"/>
      <c r="NE8" s="12"/>
      <c r="NF8" s="12"/>
      <c r="NG8" s="12"/>
      <c r="NH8" s="12"/>
      <c r="NI8" s="12"/>
      <c r="NJ8" s="12"/>
      <c r="NK8" s="12"/>
      <c r="NL8" s="12"/>
      <c r="NM8" s="12"/>
      <c r="NN8" s="12"/>
      <c r="NO8" s="12"/>
      <c r="NP8" s="12"/>
      <c r="NQ8" s="12"/>
      <c r="NR8" s="12"/>
      <c r="NS8" s="12"/>
      <c r="NT8" s="12"/>
      <c r="NU8" s="12"/>
      <c r="NV8" s="12"/>
      <c r="NW8" s="12"/>
      <c r="NX8" s="12"/>
      <c r="NY8" s="12"/>
      <c r="NZ8" s="12"/>
      <c r="OA8" s="12"/>
      <c r="OB8" s="12"/>
      <c r="OC8" s="12"/>
      <c r="OD8" s="12"/>
      <c r="OE8" s="12"/>
      <c r="OF8" s="12"/>
      <c r="OG8" s="12"/>
      <c r="OH8" s="12"/>
      <c r="OI8" s="12"/>
      <c r="OJ8" s="12"/>
      <c r="OK8" s="12"/>
      <c r="OL8" s="12"/>
      <c r="OM8" s="12"/>
      <c r="ON8" s="12"/>
      <c r="OO8" s="12"/>
      <c r="OP8" s="12"/>
      <c r="OQ8" s="12"/>
      <c r="OR8" s="12"/>
      <c r="OS8" s="12"/>
      <c r="OT8" s="12"/>
      <c r="OU8" s="12"/>
      <c r="OV8" s="12"/>
      <c r="OW8" s="12"/>
      <c r="OX8" s="12"/>
      <c r="OY8" s="12"/>
      <c r="OZ8" s="12"/>
      <c r="PA8" s="12"/>
      <c r="PB8" s="12"/>
      <c r="PC8" s="12"/>
      <c r="PD8" s="12"/>
      <c r="PE8" s="12"/>
      <c r="PF8" s="12"/>
      <c r="PG8" s="12"/>
      <c r="PH8" s="12"/>
      <c r="PI8" s="12"/>
      <c r="PJ8" s="12"/>
      <c r="PK8" s="12"/>
      <c r="PL8" s="12"/>
      <c r="PM8" s="12"/>
      <c r="PN8" s="12"/>
      <c r="PO8" s="12"/>
      <c r="PP8" s="12"/>
      <c r="PQ8" s="12"/>
      <c r="PR8" s="12"/>
      <c r="PS8" s="12"/>
      <c r="PT8" s="12"/>
      <c r="PU8" s="12"/>
      <c r="PV8" s="12"/>
      <c r="PW8" s="12"/>
      <c r="PX8" s="12"/>
      <c r="PY8" s="12"/>
      <c r="PZ8" s="12"/>
      <c r="QA8" s="12"/>
      <c r="QB8" s="12"/>
      <c r="QC8" s="12"/>
      <c r="QD8" s="12"/>
      <c r="QE8" s="12"/>
      <c r="QF8" s="12"/>
      <c r="QG8" s="12"/>
      <c r="QH8" s="12"/>
      <c r="QI8" s="12"/>
      <c r="QJ8" s="12"/>
      <c r="QK8" s="12"/>
      <c r="QL8" s="12"/>
      <c r="QM8" s="12"/>
      <c r="QN8" s="12"/>
      <c r="QO8" s="12"/>
      <c r="QP8" s="12"/>
      <c r="QQ8" s="12"/>
      <c r="QR8" s="12"/>
      <c r="QS8" s="12"/>
      <c r="QT8" s="12"/>
      <c r="QU8" s="12"/>
      <c r="QV8" s="12"/>
      <c r="QW8" s="12"/>
      <c r="QX8" s="12"/>
      <c r="QY8" s="12"/>
      <c r="QZ8" s="12"/>
      <c r="RA8" s="12"/>
      <c r="RB8" s="12"/>
      <c r="RC8" s="12"/>
      <c r="RD8" s="12"/>
      <c r="RE8" s="12"/>
      <c r="RF8" s="12"/>
      <c r="RG8" s="12"/>
      <c r="RH8" s="12"/>
      <c r="RI8" s="12"/>
      <c r="RJ8" s="12"/>
      <c r="RK8" s="12"/>
      <c r="RL8" s="12"/>
      <c r="RM8" s="12"/>
      <c r="RN8" s="12"/>
      <c r="RO8" s="12"/>
      <c r="RP8" s="12"/>
      <c r="RQ8" s="12"/>
      <c r="RR8" s="12"/>
      <c r="RS8" s="12"/>
      <c r="RT8" s="12"/>
      <c r="RU8" s="12"/>
      <c r="RV8" s="12"/>
      <c r="RW8" s="12"/>
      <c r="RX8" s="12"/>
      <c r="RY8" s="12"/>
      <c r="RZ8" s="12"/>
      <c r="SA8" s="12"/>
      <c r="SB8" s="12"/>
      <c r="SC8" s="12"/>
      <c r="SD8" s="12"/>
      <c r="SE8" s="12"/>
      <c r="SF8" s="12"/>
      <c r="SG8" s="12"/>
      <c r="SH8" s="12"/>
      <c r="SI8" s="12"/>
      <c r="SJ8" s="12"/>
      <c r="SK8" s="12"/>
      <c r="SL8" s="12"/>
      <c r="SM8" s="12"/>
      <c r="SN8" s="12"/>
      <c r="SO8" s="12"/>
      <c r="SP8" s="12"/>
      <c r="SQ8" s="12"/>
      <c r="SR8" s="12"/>
      <c r="SS8" s="12"/>
      <c r="ST8" s="12"/>
      <c r="SU8" s="12"/>
      <c r="SV8" s="12"/>
      <c r="SW8" s="12"/>
      <c r="SX8" s="12"/>
      <c r="SY8" s="12"/>
      <c r="SZ8" s="12"/>
      <c r="TA8" s="12"/>
      <c r="TB8" s="12"/>
      <c r="TC8" s="12"/>
      <c r="TD8" s="12"/>
      <c r="TE8" s="12"/>
      <c r="TF8" s="12"/>
      <c r="TG8" s="12"/>
      <c r="TH8" s="12"/>
      <c r="TI8" s="12"/>
      <c r="TJ8" s="12"/>
      <c r="TK8" s="12"/>
      <c r="TL8" s="12"/>
      <c r="TM8" s="12"/>
      <c r="TN8" s="12"/>
      <c r="TO8" s="12"/>
      <c r="TP8" s="12"/>
      <c r="TQ8" s="12"/>
      <c r="TR8" s="12"/>
      <c r="TS8" s="12"/>
      <c r="TT8" s="12"/>
      <c r="TU8" s="12"/>
      <c r="TV8" s="12"/>
      <c r="TW8" s="12"/>
      <c r="TX8" s="12"/>
      <c r="TY8" s="12"/>
      <c r="TZ8" s="12"/>
      <c r="UA8" s="12"/>
      <c r="UB8" s="12"/>
      <c r="UC8" s="12"/>
      <c r="UD8" s="12"/>
      <c r="UE8" s="12"/>
      <c r="UF8" s="12"/>
      <c r="UG8" s="12"/>
      <c r="UH8" s="12"/>
      <c r="UI8" s="12"/>
      <c r="UJ8" s="12"/>
      <c r="UK8" s="12"/>
      <c r="UL8" s="12"/>
      <c r="UM8" s="12"/>
      <c r="UN8" s="12"/>
      <c r="UO8" s="12"/>
      <c r="UP8" s="12"/>
      <c r="UQ8" s="12"/>
      <c r="UR8" s="12"/>
      <c r="US8" s="12"/>
      <c r="UT8" s="12"/>
      <c r="UU8" s="12"/>
      <c r="UV8" s="12"/>
      <c r="UW8" s="12"/>
      <c r="UX8" s="12"/>
      <c r="UY8" s="12"/>
      <c r="UZ8" s="12"/>
      <c r="VA8" s="12"/>
      <c r="VB8" s="12"/>
      <c r="VC8" s="12"/>
      <c r="VD8" s="12"/>
      <c r="VE8" s="12"/>
      <c r="VF8" s="12"/>
      <c r="VG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ZQ8" s="12"/>
      <c r="ZR8" s="12"/>
      <c r="ZS8" s="12"/>
      <c r="ZT8" s="12"/>
      <c r="ZU8" s="12"/>
      <c r="ZV8" s="12"/>
      <c r="ZW8" s="12"/>
      <c r="ZX8" s="12"/>
      <c r="ZY8" s="12"/>
      <c r="ZZ8" s="12"/>
      <c r="AAA8" s="12"/>
      <c r="AAB8" s="12"/>
      <c r="AAC8" s="12"/>
      <c r="AAD8" s="12"/>
      <c r="AAE8" s="12"/>
      <c r="AAF8" s="12"/>
      <c r="AAG8" s="12"/>
      <c r="AAH8" s="12"/>
      <c r="AAI8" s="12"/>
      <c r="AAJ8" s="12"/>
      <c r="AAK8" s="12"/>
      <c r="AAL8" s="12"/>
      <c r="AAM8" s="12"/>
      <c r="AAN8" s="12"/>
      <c r="AAO8" s="12"/>
      <c r="AAP8" s="12"/>
      <c r="AAQ8" s="12"/>
      <c r="AAR8" s="12"/>
      <c r="AAS8" s="12"/>
      <c r="AAT8" s="12"/>
      <c r="AAU8" s="12"/>
      <c r="AAV8" s="12"/>
      <c r="AAW8" s="12"/>
      <c r="AAX8" s="12"/>
      <c r="AAY8" s="12"/>
      <c r="AAZ8" s="12"/>
      <c r="ABA8" s="12"/>
      <c r="ABB8" s="12"/>
      <c r="ABC8" s="12"/>
      <c r="ABD8" s="12"/>
      <c r="ABE8" s="12"/>
      <c r="ABF8" s="12"/>
      <c r="ABG8" s="12"/>
      <c r="ABH8" s="12"/>
      <c r="ABI8" s="12"/>
      <c r="ABJ8" s="12"/>
      <c r="ABK8" s="12"/>
      <c r="ABL8" s="12"/>
      <c r="ABM8" s="12"/>
      <c r="ABN8" s="12"/>
      <c r="ABO8" s="12"/>
      <c r="ABP8" s="12"/>
      <c r="ABQ8" s="12"/>
      <c r="ABR8" s="12"/>
      <c r="ABS8" s="12"/>
      <c r="ABT8" s="12"/>
      <c r="ABU8" s="12"/>
      <c r="ABV8" s="12"/>
      <c r="ABW8" s="12"/>
      <c r="ABX8" s="12"/>
      <c r="ABY8" s="12"/>
      <c r="ABZ8" s="12"/>
      <c r="ACA8" s="12"/>
      <c r="ACB8" s="12"/>
      <c r="ACC8" s="12"/>
      <c r="ACD8" s="12"/>
      <c r="ACE8" s="12"/>
      <c r="ACF8" s="12"/>
      <c r="ACG8" s="12"/>
      <c r="ACH8" s="12"/>
      <c r="ACI8" s="12"/>
      <c r="ACJ8" s="12"/>
      <c r="ACK8" s="12"/>
      <c r="ACL8" s="12"/>
      <c r="ACM8" s="12"/>
      <c r="ACN8" s="12"/>
      <c r="ACO8" s="12"/>
      <c r="ACP8" s="12"/>
      <c r="ACQ8" s="12"/>
      <c r="ACR8" s="12"/>
      <c r="ACS8" s="12"/>
      <c r="ACT8" s="12"/>
      <c r="ACU8" s="12"/>
      <c r="ACV8" s="12"/>
      <c r="ACW8" s="12"/>
      <c r="ACX8" s="12"/>
      <c r="ACY8" s="12"/>
      <c r="ACZ8" s="12"/>
      <c r="ADA8" s="12"/>
      <c r="ADB8" s="12"/>
      <c r="ADC8" s="12"/>
      <c r="ADD8" s="12"/>
      <c r="ADE8" s="12"/>
      <c r="ADF8" s="12"/>
      <c r="ADG8" s="12"/>
      <c r="ADH8" s="12"/>
      <c r="ADI8" s="12"/>
      <c r="ADJ8" s="12"/>
      <c r="ADK8" s="12"/>
      <c r="ADL8" s="12"/>
      <c r="ADM8" s="12"/>
      <c r="ADN8" s="12"/>
      <c r="ADO8" s="12"/>
      <c r="ADP8" s="12"/>
      <c r="ADQ8" s="12"/>
      <c r="ADR8" s="12"/>
      <c r="ADS8" s="12"/>
      <c r="ADT8" s="12"/>
      <c r="ADU8" s="12"/>
      <c r="ADV8" s="12"/>
      <c r="ADW8" s="12"/>
      <c r="ADX8" s="12"/>
      <c r="ADY8" s="12"/>
      <c r="ADZ8" s="12"/>
      <c r="AEA8" s="12"/>
      <c r="AEB8" s="12"/>
      <c r="AEC8" s="12"/>
      <c r="AED8" s="12"/>
      <c r="AEE8" s="12"/>
      <c r="AEF8" s="12"/>
      <c r="AEG8" s="12"/>
      <c r="AEH8" s="12"/>
      <c r="AEI8" s="12"/>
      <c r="AEJ8" s="12"/>
      <c r="AEK8" s="12"/>
      <c r="AEL8" s="12"/>
      <c r="AEM8" s="12"/>
      <c r="AEN8" s="12"/>
      <c r="AEO8" s="12"/>
      <c r="AEP8" s="12"/>
      <c r="AEQ8" s="12"/>
      <c r="AER8" s="12"/>
      <c r="AES8" s="12"/>
      <c r="AET8" s="12"/>
      <c r="AEU8" s="12"/>
      <c r="AEV8" s="12"/>
      <c r="AEW8" s="12"/>
      <c r="AEX8" s="12"/>
      <c r="AEY8" s="12"/>
      <c r="AEZ8" s="12"/>
      <c r="AFA8" s="12"/>
      <c r="AFB8" s="12"/>
      <c r="AFC8" s="12"/>
      <c r="AFD8" s="12"/>
      <c r="AFE8" s="12"/>
      <c r="AFF8" s="12"/>
      <c r="AFG8" s="12"/>
      <c r="AFH8" s="12"/>
      <c r="AFI8" s="12"/>
      <c r="AFJ8" s="12"/>
      <c r="AFK8" s="12"/>
      <c r="AFL8" s="12"/>
      <c r="AFM8" s="12"/>
      <c r="AFN8" s="12"/>
      <c r="AFO8" s="12"/>
      <c r="AFP8" s="12"/>
      <c r="AFQ8" s="12"/>
      <c r="AFR8" s="12"/>
      <c r="AFS8" s="12"/>
      <c r="AFT8" s="12"/>
      <c r="AFU8" s="12"/>
      <c r="AFV8" s="12"/>
      <c r="AFW8" s="12"/>
      <c r="AFX8" s="12"/>
      <c r="AFY8" s="12"/>
      <c r="AFZ8" s="12"/>
      <c r="AGA8" s="12"/>
      <c r="AGB8" s="12"/>
      <c r="AGC8" s="12"/>
      <c r="AGD8" s="12"/>
      <c r="AGE8" s="12"/>
      <c r="AGF8" s="12"/>
      <c r="AGG8" s="12"/>
      <c r="AGH8" s="12"/>
      <c r="AGI8" s="12"/>
      <c r="AGJ8" s="12"/>
      <c r="AGK8" s="12"/>
      <c r="AGL8" s="12"/>
      <c r="AGM8" s="12"/>
      <c r="AGN8" s="12"/>
      <c r="AGO8" s="12"/>
      <c r="AGP8" s="12"/>
      <c r="AGQ8" s="12"/>
      <c r="AGR8" s="12"/>
      <c r="AGS8" s="12"/>
      <c r="AGT8" s="12"/>
      <c r="AGU8" s="12"/>
      <c r="AGV8" s="12"/>
      <c r="AGW8" s="12"/>
      <c r="AGX8" s="12"/>
      <c r="AGY8" s="12"/>
      <c r="AGZ8" s="12"/>
      <c r="AHA8" s="12"/>
      <c r="AHB8" s="12"/>
      <c r="AHC8" s="12"/>
      <c r="AHD8" s="12"/>
      <c r="AHE8" s="12"/>
      <c r="AHF8" s="12"/>
      <c r="AHG8" s="12"/>
      <c r="AHH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c r="AMF8" s="12"/>
    </row>
    <row r="9" spans="1:1020">
      <c r="A9" s="261" t="s">
        <v>263</v>
      </c>
      <c r="B9" s="6" t="s">
        <v>264</v>
      </c>
      <c r="C9" s="260" t="s">
        <v>28</v>
      </c>
      <c r="D9" s="7">
        <v>500</v>
      </c>
      <c r="E9" s="490"/>
      <c r="F9" s="596">
        <f t="shared" si="0"/>
        <v>0</v>
      </c>
      <c r="G9" s="597">
        <v>0.08</v>
      </c>
      <c r="H9" s="745">
        <f t="shared" si="1"/>
        <v>0</v>
      </c>
      <c r="I9" s="786"/>
    </row>
    <row r="10" spans="1:1020">
      <c r="A10" s="261" t="s">
        <v>265</v>
      </c>
      <c r="B10" s="6" t="s">
        <v>266</v>
      </c>
      <c r="C10" s="260" t="s">
        <v>28</v>
      </c>
      <c r="D10" s="7">
        <v>150</v>
      </c>
      <c r="E10" s="490"/>
      <c r="F10" s="596">
        <f t="shared" si="0"/>
        <v>0</v>
      </c>
      <c r="G10" s="597">
        <v>0.08</v>
      </c>
      <c r="H10" s="745">
        <f t="shared" si="1"/>
        <v>0</v>
      </c>
      <c r="I10" s="786"/>
    </row>
    <row r="11" spans="1:1020">
      <c r="A11" s="261" t="s">
        <v>267</v>
      </c>
      <c r="B11" s="6" t="s">
        <v>268</v>
      </c>
      <c r="C11" s="260" t="s">
        <v>28</v>
      </c>
      <c r="D11" s="7">
        <v>50</v>
      </c>
      <c r="E11" s="490"/>
      <c r="F11" s="596">
        <f t="shared" si="0"/>
        <v>0</v>
      </c>
      <c r="G11" s="597">
        <v>0.08</v>
      </c>
      <c r="H11" s="745">
        <f t="shared" si="1"/>
        <v>0</v>
      </c>
      <c r="I11" s="786"/>
    </row>
    <row r="12" spans="1:1020">
      <c r="A12" s="261" t="s">
        <v>269</v>
      </c>
      <c r="B12" s="6" t="s">
        <v>270</v>
      </c>
      <c r="C12" s="260" t="s">
        <v>28</v>
      </c>
      <c r="D12" s="7">
        <v>50</v>
      </c>
      <c r="E12" s="490"/>
      <c r="F12" s="596">
        <f t="shared" si="0"/>
        <v>0</v>
      </c>
      <c r="G12" s="597">
        <v>0.08</v>
      </c>
      <c r="H12" s="745">
        <f t="shared" si="1"/>
        <v>0</v>
      </c>
      <c r="I12" s="786"/>
    </row>
    <row r="13" spans="1:1020">
      <c r="A13" s="129"/>
      <c r="B13" s="254"/>
      <c r="C13" s="254"/>
      <c r="D13" s="262"/>
      <c r="E13" s="35" t="s">
        <v>165</v>
      </c>
      <c r="F13" s="263">
        <f>SUM(F3:F12)</f>
        <v>0</v>
      </c>
      <c r="G13" s="255"/>
      <c r="H13" s="746">
        <f>SUM(H3:H12)</f>
        <v>0</v>
      </c>
    </row>
    <row r="14" spans="1:1020">
      <c r="B14" s="931" t="s">
        <v>50</v>
      </c>
      <c r="C14" s="931"/>
      <c r="D14" s="931"/>
      <c r="E14" s="922"/>
      <c r="F14" s="922"/>
      <c r="G14" s="922"/>
      <c r="H14" s="922"/>
    </row>
    <row r="15" spans="1:1020">
      <c r="B15" s="922"/>
      <c r="C15" s="922"/>
      <c r="D15" s="922"/>
      <c r="E15" s="922"/>
      <c r="F15" s="922"/>
      <c r="G15" s="922"/>
      <c r="H15" s="922"/>
    </row>
    <row r="16" spans="1:1020">
      <c r="B16" s="913" t="s">
        <v>51</v>
      </c>
      <c r="C16" s="913"/>
      <c r="D16" s="913"/>
      <c r="E16" s="913"/>
      <c r="F16" s="913"/>
      <c r="G16" s="913"/>
      <c r="H16" s="913"/>
    </row>
    <row r="17" spans="2:8">
      <c r="B17" s="913" t="s">
        <v>52</v>
      </c>
      <c r="C17" s="913"/>
      <c r="D17" s="913"/>
      <c r="E17" s="913"/>
      <c r="F17" s="913"/>
      <c r="G17" s="913"/>
      <c r="H17" s="913"/>
    </row>
    <row r="18" spans="2:8">
      <c r="B18" s="922"/>
      <c r="C18" s="922"/>
      <c r="D18" s="922"/>
      <c r="E18" s="922"/>
      <c r="F18" s="922"/>
      <c r="G18" s="922"/>
      <c r="H18" s="922"/>
    </row>
    <row r="19" spans="2:8">
      <c r="B19" s="913" t="s">
        <v>53</v>
      </c>
      <c r="C19" s="913"/>
      <c r="D19" s="913"/>
      <c r="E19" s="913"/>
      <c r="F19" s="913"/>
      <c r="G19" s="2"/>
      <c r="H19" s="153"/>
    </row>
  </sheetData>
  <mergeCells count="7">
    <mergeCell ref="B19:F19"/>
    <mergeCell ref="B14:D14"/>
    <mergeCell ref="E14:H14"/>
    <mergeCell ref="B15:H15"/>
    <mergeCell ref="B16:H16"/>
    <mergeCell ref="B17:H17"/>
    <mergeCell ref="B18:H18"/>
  </mergeCells>
  <pageMargins left="0.25" right="0.25" top="0.75" bottom="0.75" header="0.3" footer="0.3"/>
  <pageSetup paperSize="9" fitToWidth="0"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A1:AMH18"/>
  <sheetViews>
    <sheetView zoomScaleNormal="100" workbookViewId="0">
      <selection activeCell="I18" sqref="I18"/>
    </sheetView>
  </sheetViews>
  <sheetFormatPr defaultRowHeight="15"/>
  <cols>
    <col min="1" max="1" width="3.5" style="4" customWidth="1"/>
    <col min="2" max="2" width="64.625" style="4" customWidth="1"/>
    <col min="3" max="3" width="4.5" style="4" customWidth="1"/>
    <col min="4" max="4" width="6.125" style="4" customWidth="1"/>
    <col min="5" max="5" width="8.125" style="204" customWidth="1"/>
    <col min="6" max="6" width="7.5" style="141" customWidth="1"/>
    <col min="7" max="7" width="4.375" style="4" customWidth="1"/>
    <col min="8" max="8" width="7.5" style="41" customWidth="1"/>
    <col min="9" max="9" width="10.875" style="266" customWidth="1"/>
    <col min="10" max="1022" width="8.125" style="4" customWidth="1"/>
    <col min="1023" max="1023" width="9" customWidth="1"/>
  </cols>
  <sheetData>
    <row r="1" spans="1:1022">
      <c r="A1" s="200" t="s">
        <v>239</v>
      </c>
      <c r="B1" s="1"/>
      <c r="C1" s="1"/>
      <c r="D1" s="1"/>
      <c r="E1" s="264"/>
      <c r="F1" s="265"/>
      <c r="G1" s="936" t="s">
        <v>55</v>
      </c>
      <c r="H1" s="936"/>
      <c r="I1" s="936"/>
    </row>
    <row r="2" spans="1:1022" s="463" customFormat="1" ht="27">
      <c r="A2" s="864" t="s">
        <v>2</v>
      </c>
      <c r="B2" s="865" t="s">
        <v>3</v>
      </c>
      <c r="C2" s="864" t="s">
        <v>4</v>
      </c>
      <c r="D2" s="864" t="s">
        <v>5</v>
      </c>
      <c r="E2" s="866" t="s">
        <v>6</v>
      </c>
      <c r="F2" s="866" t="s">
        <v>7</v>
      </c>
      <c r="G2" s="864" t="s">
        <v>8</v>
      </c>
      <c r="H2" s="867" t="s">
        <v>9</v>
      </c>
      <c r="I2" s="832" t="s">
        <v>479</v>
      </c>
      <c r="J2" s="462"/>
      <c r="K2" s="462"/>
      <c r="L2" s="462"/>
      <c r="M2" s="462"/>
      <c r="N2" s="462"/>
      <c r="O2" s="462"/>
      <c r="P2" s="462"/>
      <c r="Q2" s="462"/>
      <c r="R2" s="462"/>
      <c r="S2" s="462"/>
      <c r="T2" s="462"/>
      <c r="U2" s="462"/>
      <c r="V2" s="462"/>
      <c r="W2" s="462"/>
      <c r="X2" s="462"/>
      <c r="Y2" s="462"/>
      <c r="Z2" s="462"/>
      <c r="AA2" s="462"/>
      <c r="AB2" s="462"/>
      <c r="AC2" s="462"/>
      <c r="AD2" s="462"/>
      <c r="AE2" s="462"/>
      <c r="AF2" s="462"/>
      <c r="AG2" s="462"/>
      <c r="AH2" s="462"/>
      <c r="AI2" s="462"/>
      <c r="AJ2" s="462"/>
      <c r="AK2" s="462"/>
      <c r="AL2" s="462"/>
      <c r="AM2" s="462"/>
      <c r="AN2" s="462"/>
      <c r="AO2" s="462"/>
      <c r="AP2" s="462"/>
      <c r="AQ2" s="462"/>
      <c r="AR2" s="462"/>
      <c r="AS2" s="462"/>
      <c r="AT2" s="462"/>
      <c r="AU2" s="462"/>
      <c r="AV2" s="462"/>
      <c r="AW2" s="462"/>
      <c r="AX2" s="462"/>
      <c r="AY2" s="462"/>
      <c r="AZ2" s="462"/>
      <c r="BA2" s="462"/>
      <c r="BB2" s="462"/>
      <c r="BC2" s="462"/>
      <c r="BD2" s="462"/>
      <c r="BE2" s="462"/>
      <c r="BF2" s="462"/>
      <c r="BG2" s="462"/>
      <c r="BH2" s="462"/>
      <c r="BI2" s="462"/>
      <c r="BJ2" s="462"/>
      <c r="BK2" s="462"/>
      <c r="BL2" s="462"/>
      <c r="BM2" s="462"/>
      <c r="BN2" s="462"/>
      <c r="BO2" s="462"/>
      <c r="BP2" s="462"/>
      <c r="BQ2" s="462"/>
      <c r="BR2" s="462"/>
      <c r="BS2" s="462"/>
      <c r="BT2" s="462"/>
      <c r="BU2" s="462"/>
      <c r="BV2" s="462"/>
      <c r="BW2" s="462"/>
      <c r="BX2" s="462"/>
      <c r="BY2" s="462"/>
      <c r="BZ2" s="462"/>
      <c r="CA2" s="462"/>
      <c r="CB2" s="462"/>
      <c r="CC2" s="462"/>
      <c r="CD2" s="462"/>
      <c r="CE2" s="462"/>
      <c r="CF2" s="462"/>
      <c r="CG2" s="462"/>
      <c r="CH2" s="462"/>
      <c r="CI2" s="462"/>
      <c r="CJ2" s="462"/>
      <c r="CK2" s="462"/>
      <c r="CL2" s="462"/>
      <c r="CM2" s="462"/>
      <c r="CN2" s="462"/>
      <c r="CO2" s="462"/>
      <c r="CP2" s="462"/>
      <c r="CQ2" s="462"/>
      <c r="CR2" s="462"/>
      <c r="CS2" s="462"/>
      <c r="CT2" s="462"/>
      <c r="CU2" s="462"/>
      <c r="CV2" s="462"/>
      <c r="CW2" s="462"/>
      <c r="CX2" s="462"/>
      <c r="CY2" s="462"/>
      <c r="CZ2" s="462"/>
      <c r="DA2" s="462"/>
      <c r="DB2" s="462"/>
      <c r="DC2" s="462"/>
      <c r="DD2" s="462"/>
      <c r="DE2" s="462"/>
      <c r="DF2" s="462"/>
      <c r="DG2" s="462"/>
      <c r="DH2" s="462"/>
      <c r="DI2" s="462"/>
      <c r="DJ2" s="462"/>
      <c r="DK2" s="462"/>
      <c r="DL2" s="462"/>
      <c r="DM2" s="462"/>
      <c r="DN2" s="462"/>
      <c r="DO2" s="462"/>
      <c r="DP2" s="462"/>
      <c r="DQ2" s="462"/>
      <c r="DR2" s="462"/>
      <c r="DS2" s="462"/>
      <c r="DT2" s="462"/>
      <c r="DU2" s="462"/>
      <c r="DV2" s="462"/>
      <c r="DW2" s="462"/>
      <c r="DX2" s="462"/>
      <c r="DY2" s="462"/>
      <c r="DZ2" s="462"/>
      <c r="EA2" s="462"/>
      <c r="EB2" s="462"/>
      <c r="EC2" s="462"/>
      <c r="ED2" s="462"/>
      <c r="EE2" s="462"/>
      <c r="EF2" s="462"/>
      <c r="EG2" s="462"/>
      <c r="EH2" s="462"/>
      <c r="EI2" s="462"/>
      <c r="EJ2" s="462"/>
      <c r="EK2" s="462"/>
      <c r="EL2" s="462"/>
      <c r="EM2" s="462"/>
      <c r="EN2" s="462"/>
      <c r="EO2" s="462"/>
      <c r="EP2" s="462"/>
      <c r="EQ2" s="462"/>
      <c r="ER2" s="462"/>
      <c r="ES2" s="462"/>
      <c r="ET2" s="462"/>
      <c r="EU2" s="462"/>
      <c r="EV2" s="462"/>
      <c r="EW2" s="462"/>
      <c r="EX2" s="462"/>
      <c r="EY2" s="462"/>
      <c r="EZ2" s="462"/>
      <c r="FA2" s="462"/>
      <c r="FB2" s="462"/>
      <c r="FC2" s="462"/>
      <c r="FD2" s="462"/>
      <c r="FE2" s="462"/>
      <c r="FF2" s="462"/>
      <c r="FG2" s="462"/>
      <c r="FH2" s="462"/>
      <c r="FI2" s="462"/>
      <c r="FJ2" s="462"/>
      <c r="FK2" s="462"/>
      <c r="FL2" s="462"/>
      <c r="FM2" s="462"/>
      <c r="FN2" s="462"/>
      <c r="FO2" s="462"/>
      <c r="FP2" s="462"/>
      <c r="FQ2" s="462"/>
      <c r="FR2" s="462"/>
      <c r="FS2" s="462"/>
      <c r="FT2" s="462"/>
      <c r="FU2" s="462"/>
      <c r="FV2" s="462"/>
      <c r="FW2" s="462"/>
      <c r="FX2" s="462"/>
      <c r="FY2" s="462"/>
      <c r="FZ2" s="462"/>
      <c r="GA2" s="462"/>
      <c r="GB2" s="462"/>
      <c r="GC2" s="462"/>
      <c r="GD2" s="462"/>
      <c r="GE2" s="462"/>
      <c r="GF2" s="462"/>
      <c r="GG2" s="462"/>
      <c r="GH2" s="462"/>
      <c r="GI2" s="462"/>
      <c r="GJ2" s="462"/>
      <c r="GK2" s="462"/>
      <c r="GL2" s="462"/>
      <c r="GM2" s="462"/>
      <c r="GN2" s="462"/>
      <c r="GO2" s="462"/>
      <c r="GP2" s="462"/>
      <c r="GQ2" s="462"/>
      <c r="GR2" s="462"/>
      <c r="GS2" s="462"/>
      <c r="GT2" s="462"/>
      <c r="GU2" s="462"/>
      <c r="GV2" s="462"/>
      <c r="GW2" s="462"/>
      <c r="GX2" s="462"/>
      <c r="GY2" s="462"/>
      <c r="GZ2" s="462"/>
      <c r="HA2" s="462"/>
      <c r="HB2" s="462"/>
      <c r="HC2" s="462"/>
      <c r="HD2" s="462"/>
      <c r="HE2" s="462"/>
      <c r="HF2" s="462"/>
      <c r="HG2" s="462"/>
      <c r="HH2" s="462"/>
      <c r="HI2" s="462"/>
      <c r="HJ2" s="462"/>
      <c r="HK2" s="462"/>
      <c r="HL2" s="462"/>
      <c r="HM2" s="462"/>
      <c r="HN2" s="462"/>
      <c r="HO2" s="462"/>
      <c r="HP2" s="462"/>
      <c r="HQ2" s="462"/>
      <c r="HR2" s="462"/>
      <c r="HS2" s="462"/>
      <c r="HT2" s="462"/>
      <c r="HU2" s="462"/>
      <c r="HV2" s="462"/>
      <c r="HW2" s="462"/>
      <c r="HX2" s="462"/>
      <c r="HY2" s="462"/>
      <c r="HZ2" s="462"/>
      <c r="IA2" s="462"/>
      <c r="IB2" s="462"/>
      <c r="IC2" s="462"/>
      <c r="ID2" s="462"/>
      <c r="IE2" s="462"/>
      <c r="IF2" s="462"/>
      <c r="IG2" s="462"/>
      <c r="IH2" s="462"/>
      <c r="II2" s="462"/>
      <c r="IJ2" s="462"/>
      <c r="IK2" s="462"/>
      <c r="IL2" s="462"/>
      <c r="IM2" s="462"/>
      <c r="IN2" s="462"/>
      <c r="IO2" s="462"/>
      <c r="IP2" s="462"/>
      <c r="IQ2" s="462"/>
      <c r="IR2" s="462"/>
      <c r="IS2" s="462"/>
      <c r="IT2" s="462"/>
      <c r="IU2" s="462"/>
      <c r="IV2" s="462"/>
      <c r="IW2" s="462"/>
      <c r="IX2" s="462"/>
      <c r="IY2" s="462"/>
      <c r="IZ2" s="462"/>
      <c r="JA2" s="462"/>
      <c r="JB2" s="462"/>
      <c r="JC2" s="462"/>
      <c r="JD2" s="462"/>
      <c r="JE2" s="462"/>
      <c r="JF2" s="462"/>
      <c r="JG2" s="462"/>
      <c r="JH2" s="462"/>
      <c r="JI2" s="462"/>
      <c r="JJ2" s="462"/>
      <c r="JK2" s="462"/>
      <c r="JL2" s="462"/>
      <c r="JM2" s="462"/>
      <c r="JN2" s="462"/>
      <c r="JO2" s="462"/>
      <c r="JP2" s="462"/>
      <c r="JQ2" s="462"/>
      <c r="JR2" s="462"/>
      <c r="JS2" s="462"/>
      <c r="JT2" s="462"/>
      <c r="JU2" s="462"/>
      <c r="JV2" s="462"/>
      <c r="JW2" s="462"/>
      <c r="JX2" s="462"/>
      <c r="JY2" s="462"/>
      <c r="JZ2" s="462"/>
      <c r="KA2" s="462"/>
      <c r="KB2" s="462"/>
      <c r="KC2" s="462"/>
      <c r="KD2" s="462"/>
      <c r="KE2" s="462"/>
      <c r="KF2" s="462"/>
      <c r="KG2" s="462"/>
      <c r="KH2" s="462"/>
      <c r="KI2" s="462"/>
      <c r="KJ2" s="462"/>
      <c r="KK2" s="462"/>
      <c r="KL2" s="462"/>
      <c r="KM2" s="462"/>
      <c r="KN2" s="462"/>
      <c r="KO2" s="462"/>
      <c r="KP2" s="462"/>
      <c r="KQ2" s="462"/>
      <c r="KR2" s="462"/>
      <c r="KS2" s="462"/>
      <c r="KT2" s="462"/>
      <c r="KU2" s="462"/>
      <c r="KV2" s="462"/>
      <c r="KW2" s="462"/>
      <c r="KX2" s="462"/>
      <c r="KY2" s="462"/>
      <c r="KZ2" s="462"/>
      <c r="LA2" s="462"/>
      <c r="LB2" s="462"/>
      <c r="LC2" s="462"/>
      <c r="LD2" s="462"/>
      <c r="LE2" s="462"/>
      <c r="LF2" s="462"/>
      <c r="LG2" s="462"/>
      <c r="LH2" s="462"/>
      <c r="LI2" s="462"/>
      <c r="LJ2" s="462"/>
      <c r="LK2" s="462"/>
      <c r="LL2" s="462"/>
      <c r="LM2" s="462"/>
      <c r="LN2" s="462"/>
      <c r="LO2" s="462"/>
      <c r="LP2" s="462"/>
      <c r="LQ2" s="462"/>
      <c r="LR2" s="462"/>
      <c r="LS2" s="462"/>
      <c r="LT2" s="462"/>
      <c r="LU2" s="462"/>
      <c r="LV2" s="462"/>
      <c r="LW2" s="462"/>
      <c r="LX2" s="462"/>
      <c r="LY2" s="462"/>
      <c r="LZ2" s="462"/>
      <c r="MA2" s="462"/>
      <c r="MB2" s="462"/>
      <c r="MC2" s="462"/>
      <c r="MD2" s="462"/>
      <c r="ME2" s="462"/>
      <c r="MF2" s="462"/>
      <c r="MG2" s="462"/>
      <c r="MH2" s="462"/>
      <c r="MI2" s="462"/>
      <c r="MJ2" s="462"/>
      <c r="MK2" s="462"/>
      <c r="ML2" s="462"/>
      <c r="MM2" s="462"/>
      <c r="MN2" s="462"/>
      <c r="MO2" s="462"/>
      <c r="MP2" s="462"/>
      <c r="MQ2" s="462"/>
      <c r="MR2" s="462"/>
      <c r="MS2" s="462"/>
      <c r="MT2" s="462"/>
      <c r="MU2" s="462"/>
      <c r="MV2" s="462"/>
      <c r="MW2" s="462"/>
      <c r="MX2" s="462"/>
      <c r="MY2" s="462"/>
      <c r="MZ2" s="462"/>
      <c r="NA2" s="462"/>
      <c r="NB2" s="462"/>
      <c r="NC2" s="462"/>
      <c r="ND2" s="462"/>
      <c r="NE2" s="462"/>
      <c r="NF2" s="462"/>
      <c r="NG2" s="462"/>
      <c r="NH2" s="462"/>
      <c r="NI2" s="462"/>
      <c r="NJ2" s="462"/>
      <c r="NK2" s="462"/>
      <c r="NL2" s="462"/>
      <c r="NM2" s="462"/>
      <c r="NN2" s="462"/>
      <c r="NO2" s="462"/>
      <c r="NP2" s="462"/>
      <c r="NQ2" s="462"/>
      <c r="NR2" s="462"/>
      <c r="NS2" s="462"/>
      <c r="NT2" s="462"/>
      <c r="NU2" s="462"/>
      <c r="NV2" s="462"/>
      <c r="NW2" s="462"/>
      <c r="NX2" s="462"/>
      <c r="NY2" s="462"/>
      <c r="NZ2" s="462"/>
      <c r="OA2" s="462"/>
      <c r="OB2" s="462"/>
      <c r="OC2" s="462"/>
      <c r="OD2" s="462"/>
      <c r="OE2" s="462"/>
      <c r="OF2" s="462"/>
      <c r="OG2" s="462"/>
      <c r="OH2" s="462"/>
      <c r="OI2" s="462"/>
      <c r="OJ2" s="462"/>
      <c r="OK2" s="462"/>
      <c r="OL2" s="462"/>
      <c r="OM2" s="462"/>
      <c r="ON2" s="462"/>
      <c r="OO2" s="462"/>
      <c r="OP2" s="462"/>
      <c r="OQ2" s="462"/>
      <c r="OR2" s="462"/>
      <c r="OS2" s="462"/>
      <c r="OT2" s="462"/>
      <c r="OU2" s="462"/>
      <c r="OV2" s="462"/>
      <c r="OW2" s="462"/>
      <c r="OX2" s="462"/>
      <c r="OY2" s="462"/>
      <c r="OZ2" s="462"/>
      <c r="PA2" s="462"/>
      <c r="PB2" s="462"/>
      <c r="PC2" s="462"/>
      <c r="PD2" s="462"/>
      <c r="PE2" s="462"/>
      <c r="PF2" s="462"/>
      <c r="PG2" s="462"/>
      <c r="PH2" s="462"/>
      <c r="PI2" s="462"/>
      <c r="PJ2" s="462"/>
      <c r="PK2" s="462"/>
      <c r="PL2" s="462"/>
      <c r="PM2" s="462"/>
      <c r="PN2" s="462"/>
      <c r="PO2" s="462"/>
      <c r="PP2" s="462"/>
      <c r="PQ2" s="462"/>
      <c r="PR2" s="462"/>
      <c r="PS2" s="462"/>
      <c r="PT2" s="462"/>
      <c r="PU2" s="462"/>
      <c r="PV2" s="462"/>
      <c r="PW2" s="462"/>
      <c r="PX2" s="462"/>
      <c r="PY2" s="462"/>
      <c r="PZ2" s="462"/>
      <c r="QA2" s="462"/>
      <c r="QB2" s="462"/>
      <c r="QC2" s="462"/>
      <c r="QD2" s="462"/>
      <c r="QE2" s="462"/>
      <c r="QF2" s="462"/>
      <c r="QG2" s="462"/>
      <c r="QH2" s="462"/>
      <c r="QI2" s="462"/>
      <c r="QJ2" s="462"/>
      <c r="QK2" s="462"/>
      <c r="QL2" s="462"/>
      <c r="QM2" s="462"/>
      <c r="QN2" s="462"/>
      <c r="QO2" s="462"/>
      <c r="QP2" s="462"/>
      <c r="QQ2" s="462"/>
      <c r="QR2" s="462"/>
      <c r="QS2" s="462"/>
      <c r="QT2" s="462"/>
      <c r="QU2" s="462"/>
      <c r="QV2" s="462"/>
      <c r="QW2" s="462"/>
      <c r="QX2" s="462"/>
      <c r="QY2" s="462"/>
      <c r="QZ2" s="462"/>
      <c r="RA2" s="462"/>
      <c r="RB2" s="462"/>
      <c r="RC2" s="462"/>
      <c r="RD2" s="462"/>
      <c r="RE2" s="462"/>
      <c r="RF2" s="462"/>
      <c r="RG2" s="462"/>
      <c r="RH2" s="462"/>
      <c r="RI2" s="462"/>
      <c r="RJ2" s="462"/>
      <c r="RK2" s="462"/>
      <c r="RL2" s="462"/>
      <c r="RM2" s="462"/>
      <c r="RN2" s="462"/>
      <c r="RO2" s="462"/>
      <c r="RP2" s="462"/>
      <c r="RQ2" s="462"/>
      <c r="RR2" s="462"/>
      <c r="RS2" s="462"/>
      <c r="RT2" s="462"/>
      <c r="RU2" s="462"/>
      <c r="RV2" s="462"/>
      <c r="RW2" s="462"/>
      <c r="RX2" s="462"/>
      <c r="RY2" s="462"/>
      <c r="RZ2" s="462"/>
      <c r="SA2" s="462"/>
      <c r="SB2" s="462"/>
      <c r="SC2" s="462"/>
      <c r="SD2" s="462"/>
      <c r="SE2" s="462"/>
      <c r="SF2" s="462"/>
      <c r="SG2" s="462"/>
      <c r="SH2" s="462"/>
      <c r="SI2" s="462"/>
      <c r="SJ2" s="462"/>
      <c r="SK2" s="462"/>
      <c r="SL2" s="462"/>
      <c r="SM2" s="462"/>
      <c r="SN2" s="462"/>
      <c r="SO2" s="462"/>
      <c r="SP2" s="462"/>
      <c r="SQ2" s="462"/>
      <c r="SR2" s="462"/>
      <c r="SS2" s="462"/>
      <c r="ST2" s="462"/>
      <c r="SU2" s="462"/>
      <c r="SV2" s="462"/>
      <c r="SW2" s="462"/>
      <c r="SX2" s="462"/>
      <c r="SY2" s="462"/>
      <c r="SZ2" s="462"/>
      <c r="TA2" s="462"/>
      <c r="TB2" s="462"/>
      <c r="TC2" s="462"/>
      <c r="TD2" s="462"/>
      <c r="TE2" s="462"/>
      <c r="TF2" s="462"/>
      <c r="TG2" s="462"/>
      <c r="TH2" s="462"/>
      <c r="TI2" s="462"/>
      <c r="TJ2" s="462"/>
      <c r="TK2" s="462"/>
      <c r="TL2" s="462"/>
      <c r="TM2" s="462"/>
      <c r="TN2" s="462"/>
      <c r="TO2" s="462"/>
      <c r="TP2" s="462"/>
      <c r="TQ2" s="462"/>
      <c r="TR2" s="462"/>
      <c r="TS2" s="462"/>
      <c r="TT2" s="462"/>
      <c r="TU2" s="462"/>
      <c r="TV2" s="462"/>
      <c r="TW2" s="462"/>
      <c r="TX2" s="462"/>
      <c r="TY2" s="462"/>
      <c r="TZ2" s="462"/>
      <c r="UA2" s="462"/>
      <c r="UB2" s="462"/>
      <c r="UC2" s="462"/>
      <c r="UD2" s="462"/>
      <c r="UE2" s="462"/>
      <c r="UF2" s="462"/>
      <c r="UG2" s="462"/>
      <c r="UH2" s="462"/>
      <c r="UI2" s="462"/>
      <c r="UJ2" s="462"/>
      <c r="UK2" s="462"/>
      <c r="UL2" s="462"/>
      <c r="UM2" s="462"/>
      <c r="UN2" s="462"/>
      <c r="UO2" s="462"/>
      <c r="UP2" s="462"/>
      <c r="UQ2" s="462"/>
      <c r="UR2" s="462"/>
      <c r="US2" s="462"/>
      <c r="UT2" s="462"/>
      <c r="UU2" s="462"/>
      <c r="UV2" s="462"/>
      <c r="UW2" s="462"/>
      <c r="UX2" s="462"/>
      <c r="UY2" s="462"/>
      <c r="UZ2" s="462"/>
      <c r="VA2" s="462"/>
      <c r="VB2" s="462"/>
      <c r="VC2" s="462"/>
      <c r="VD2" s="462"/>
      <c r="VE2" s="462"/>
      <c r="VF2" s="462"/>
      <c r="VG2" s="462"/>
      <c r="VH2" s="462"/>
      <c r="VI2" s="462"/>
      <c r="VJ2" s="462"/>
      <c r="VK2" s="462"/>
      <c r="VL2" s="462"/>
      <c r="VM2" s="462"/>
      <c r="VN2" s="462"/>
      <c r="VO2" s="462"/>
      <c r="VP2" s="462"/>
      <c r="VQ2" s="462"/>
      <c r="VR2" s="462"/>
      <c r="VS2" s="462"/>
      <c r="VT2" s="462"/>
      <c r="VU2" s="462"/>
      <c r="VV2" s="462"/>
      <c r="VW2" s="462"/>
      <c r="VX2" s="462"/>
      <c r="VY2" s="462"/>
      <c r="VZ2" s="462"/>
      <c r="WA2" s="462"/>
      <c r="WB2" s="462"/>
      <c r="WC2" s="462"/>
      <c r="WD2" s="462"/>
      <c r="WE2" s="462"/>
      <c r="WF2" s="462"/>
      <c r="WG2" s="462"/>
      <c r="WH2" s="462"/>
      <c r="WI2" s="462"/>
      <c r="WJ2" s="462"/>
      <c r="WK2" s="462"/>
      <c r="WL2" s="462"/>
      <c r="WM2" s="462"/>
      <c r="WN2" s="462"/>
      <c r="WO2" s="462"/>
      <c r="WP2" s="462"/>
      <c r="WQ2" s="462"/>
      <c r="WR2" s="462"/>
      <c r="WS2" s="462"/>
      <c r="WT2" s="462"/>
      <c r="WU2" s="462"/>
      <c r="WV2" s="462"/>
      <c r="WW2" s="462"/>
      <c r="WX2" s="462"/>
      <c r="WY2" s="462"/>
      <c r="WZ2" s="462"/>
      <c r="XA2" s="462"/>
      <c r="XB2" s="462"/>
      <c r="XC2" s="462"/>
      <c r="XD2" s="462"/>
      <c r="XE2" s="462"/>
      <c r="XF2" s="462"/>
      <c r="XG2" s="462"/>
      <c r="XH2" s="462"/>
      <c r="XI2" s="462"/>
      <c r="XJ2" s="462"/>
      <c r="XK2" s="462"/>
      <c r="XL2" s="462"/>
      <c r="XM2" s="462"/>
      <c r="XN2" s="462"/>
      <c r="XO2" s="462"/>
      <c r="XP2" s="462"/>
      <c r="XQ2" s="462"/>
      <c r="XR2" s="462"/>
      <c r="XS2" s="462"/>
      <c r="XT2" s="462"/>
      <c r="XU2" s="462"/>
      <c r="XV2" s="462"/>
      <c r="XW2" s="462"/>
      <c r="XX2" s="462"/>
      <c r="XY2" s="462"/>
      <c r="XZ2" s="462"/>
      <c r="YA2" s="462"/>
      <c r="YB2" s="462"/>
      <c r="YC2" s="462"/>
      <c r="YD2" s="462"/>
      <c r="YE2" s="462"/>
      <c r="YF2" s="462"/>
      <c r="YG2" s="462"/>
      <c r="YH2" s="462"/>
      <c r="YI2" s="462"/>
      <c r="YJ2" s="462"/>
      <c r="YK2" s="462"/>
      <c r="YL2" s="462"/>
      <c r="YM2" s="462"/>
      <c r="YN2" s="462"/>
      <c r="YO2" s="462"/>
      <c r="YP2" s="462"/>
      <c r="YQ2" s="462"/>
      <c r="YR2" s="462"/>
      <c r="YS2" s="462"/>
      <c r="YT2" s="462"/>
      <c r="YU2" s="462"/>
      <c r="YV2" s="462"/>
      <c r="YW2" s="462"/>
      <c r="YX2" s="462"/>
      <c r="YY2" s="462"/>
      <c r="YZ2" s="462"/>
      <c r="ZA2" s="462"/>
      <c r="ZB2" s="462"/>
      <c r="ZC2" s="462"/>
      <c r="ZD2" s="462"/>
      <c r="ZE2" s="462"/>
      <c r="ZF2" s="462"/>
      <c r="ZG2" s="462"/>
      <c r="ZH2" s="462"/>
      <c r="ZI2" s="462"/>
      <c r="ZJ2" s="462"/>
      <c r="ZK2" s="462"/>
      <c r="ZL2" s="462"/>
      <c r="ZM2" s="462"/>
      <c r="ZN2" s="462"/>
      <c r="ZO2" s="462"/>
      <c r="ZP2" s="462"/>
      <c r="ZQ2" s="462"/>
      <c r="ZR2" s="462"/>
      <c r="ZS2" s="462"/>
      <c r="ZT2" s="462"/>
      <c r="ZU2" s="462"/>
      <c r="ZV2" s="462"/>
      <c r="ZW2" s="462"/>
      <c r="ZX2" s="462"/>
      <c r="ZY2" s="462"/>
      <c r="ZZ2" s="462"/>
      <c r="AAA2" s="462"/>
      <c r="AAB2" s="462"/>
      <c r="AAC2" s="462"/>
      <c r="AAD2" s="462"/>
      <c r="AAE2" s="462"/>
      <c r="AAF2" s="462"/>
      <c r="AAG2" s="462"/>
      <c r="AAH2" s="462"/>
      <c r="AAI2" s="462"/>
      <c r="AAJ2" s="462"/>
      <c r="AAK2" s="462"/>
      <c r="AAL2" s="462"/>
      <c r="AAM2" s="462"/>
      <c r="AAN2" s="462"/>
      <c r="AAO2" s="462"/>
      <c r="AAP2" s="462"/>
      <c r="AAQ2" s="462"/>
      <c r="AAR2" s="462"/>
      <c r="AAS2" s="462"/>
      <c r="AAT2" s="462"/>
      <c r="AAU2" s="462"/>
      <c r="AAV2" s="462"/>
      <c r="AAW2" s="462"/>
      <c r="AAX2" s="462"/>
      <c r="AAY2" s="462"/>
      <c r="AAZ2" s="462"/>
      <c r="ABA2" s="462"/>
      <c r="ABB2" s="462"/>
      <c r="ABC2" s="462"/>
      <c r="ABD2" s="462"/>
      <c r="ABE2" s="462"/>
      <c r="ABF2" s="462"/>
      <c r="ABG2" s="462"/>
      <c r="ABH2" s="462"/>
      <c r="ABI2" s="462"/>
      <c r="ABJ2" s="462"/>
      <c r="ABK2" s="462"/>
      <c r="ABL2" s="462"/>
      <c r="ABM2" s="462"/>
      <c r="ABN2" s="462"/>
      <c r="ABO2" s="462"/>
      <c r="ABP2" s="462"/>
      <c r="ABQ2" s="462"/>
      <c r="ABR2" s="462"/>
      <c r="ABS2" s="462"/>
      <c r="ABT2" s="462"/>
      <c r="ABU2" s="462"/>
      <c r="ABV2" s="462"/>
      <c r="ABW2" s="462"/>
      <c r="ABX2" s="462"/>
      <c r="ABY2" s="462"/>
      <c r="ABZ2" s="462"/>
      <c r="ACA2" s="462"/>
      <c r="ACB2" s="462"/>
      <c r="ACC2" s="462"/>
      <c r="ACD2" s="462"/>
      <c r="ACE2" s="462"/>
      <c r="ACF2" s="462"/>
      <c r="ACG2" s="462"/>
      <c r="ACH2" s="462"/>
      <c r="ACI2" s="462"/>
      <c r="ACJ2" s="462"/>
      <c r="ACK2" s="462"/>
      <c r="ACL2" s="462"/>
      <c r="ACM2" s="462"/>
      <c r="ACN2" s="462"/>
      <c r="ACO2" s="462"/>
      <c r="ACP2" s="462"/>
      <c r="ACQ2" s="462"/>
      <c r="ACR2" s="462"/>
      <c r="ACS2" s="462"/>
      <c r="ACT2" s="462"/>
      <c r="ACU2" s="462"/>
      <c r="ACV2" s="462"/>
      <c r="ACW2" s="462"/>
      <c r="ACX2" s="462"/>
      <c r="ACY2" s="462"/>
      <c r="ACZ2" s="462"/>
      <c r="ADA2" s="462"/>
      <c r="ADB2" s="462"/>
      <c r="ADC2" s="462"/>
      <c r="ADD2" s="462"/>
      <c r="ADE2" s="462"/>
      <c r="ADF2" s="462"/>
      <c r="ADG2" s="462"/>
      <c r="ADH2" s="462"/>
      <c r="ADI2" s="462"/>
      <c r="ADJ2" s="462"/>
      <c r="ADK2" s="462"/>
      <c r="ADL2" s="462"/>
      <c r="ADM2" s="462"/>
      <c r="ADN2" s="462"/>
      <c r="ADO2" s="462"/>
      <c r="ADP2" s="462"/>
      <c r="ADQ2" s="462"/>
      <c r="ADR2" s="462"/>
      <c r="ADS2" s="462"/>
      <c r="ADT2" s="462"/>
      <c r="ADU2" s="462"/>
      <c r="ADV2" s="462"/>
      <c r="ADW2" s="462"/>
      <c r="ADX2" s="462"/>
      <c r="ADY2" s="462"/>
      <c r="ADZ2" s="462"/>
      <c r="AEA2" s="462"/>
      <c r="AEB2" s="462"/>
      <c r="AEC2" s="462"/>
      <c r="AED2" s="462"/>
      <c r="AEE2" s="462"/>
      <c r="AEF2" s="462"/>
      <c r="AEG2" s="462"/>
      <c r="AEH2" s="462"/>
      <c r="AEI2" s="462"/>
      <c r="AEJ2" s="462"/>
      <c r="AEK2" s="462"/>
      <c r="AEL2" s="462"/>
      <c r="AEM2" s="462"/>
      <c r="AEN2" s="462"/>
      <c r="AEO2" s="462"/>
      <c r="AEP2" s="462"/>
      <c r="AEQ2" s="462"/>
      <c r="AER2" s="462"/>
      <c r="AES2" s="462"/>
      <c r="AET2" s="462"/>
      <c r="AEU2" s="462"/>
      <c r="AEV2" s="462"/>
      <c r="AEW2" s="462"/>
      <c r="AEX2" s="462"/>
      <c r="AEY2" s="462"/>
      <c r="AEZ2" s="462"/>
      <c r="AFA2" s="462"/>
      <c r="AFB2" s="462"/>
      <c r="AFC2" s="462"/>
      <c r="AFD2" s="462"/>
      <c r="AFE2" s="462"/>
      <c r="AFF2" s="462"/>
      <c r="AFG2" s="462"/>
      <c r="AFH2" s="462"/>
      <c r="AFI2" s="462"/>
      <c r="AFJ2" s="462"/>
      <c r="AFK2" s="462"/>
      <c r="AFL2" s="462"/>
      <c r="AFM2" s="462"/>
      <c r="AFN2" s="462"/>
      <c r="AFO2" s="462"/>
      <c r="AFP2" s="462"/>
      <c r="AFQ2" s="462"/>
      <c r="AFR2" s="462"/>
      <c r="AFS2" s="462"/>
      <c r="AFT2" s="462"/>
      <c r="AFU2" s="462"/>
      <c r="AFV2" s="462"/>
      <c r="AFW2" s="462"/>
      <c r="AFX2" s="462"/>
      <c r="AFY2" s="462"/>
      <c r="AFZ2" s="462"/>
      <c r="AGA2" s="462"/>
      <c r="AGB2" s="462"/>
      <c r="AGC2" s="462"/>
      <c r="AGD2" s="462"/>
      <c r="AGE2" s="462"/>
      <c r="AGF2" s="462"/>
      <c r="AGG2" s="462"/>
      <c r="AGH2" s="462"/>
      <c r="AGI2" s="462"/>
      <c r="AGJ2" s="462"/>
      <c r="AGK2" s="462"/>
      <c r="AGL2" s="462"/>
      <c r="AGM2" s="462"/>
      <c r="AGN2" s="462"/>
      <c r="AGO2" s="462"/>
      <c r="AGP2" s="462"/>
      <c r="AGQ2" s="462"/>
      <c r="AGR2" s="462"/>
      <c r="AGS2" s="462"/>
      <c r="AGT2" s="462"/>
      <c r="AGU2" s="462"/>
      <c r="AGV2" s="462"/>
      <c r="AGW2" s="462"/>
      <c r="AGX2" s="462"/>
      <c r="AGY2" s="462"/>
      <c r="AGZ2" s="462"/>
      <c r="AHA2" s="462"/>
      <c r="AHB2" s="462"/>
      <c r="AHC2" s="462"/>
      <c r="AHD2" s="462"/>
      <c r="AHE2" s="462"/>
      <c r="AHF2" s="462"/>
      <c r="AHG2" s="462"/>
      <c r="AHH2" s="462"/>
      <c r="AHI2" s="462"/>
      <c r="AHJ2" s="462"/>
      <c r="AHK2" s="462"/>
      <c r="AHL2" s="462"/>
      <c r="AHM2" s="462"/>
      <c r="AHN2" s="462"/>
      <c r="AHO2" s="462"/>
      <c r="AHP2" s="462"/>
      <c r="AHQ2" s="462"/>
      <c r="AHR2" s="462"/>
      <c r="AHS2" s="462"/>
      <c r="AHT2" s="462"/>
      <c r="AHU2" s="462"/>
      <c r="AHV2" s="462"/>
      <c r="AHW2" s="462"/>
      <c r="AHX2" s="462"/>
      <c r="AHY2" s="462"/>
      <c r="AHZ2" s="462"/>
      <c r="AIA2" s="462"/>
      <c r="AIB2" s="462"/>
      <c r="AIC2" s="462"/>
      <c r="AID2" s="462"/>
      <c r="AIE2" s="462"/>
      <c r="AIF2" s="462"/>
      <c r="AIG2" s="462"/>
      <c r="AIH2" s="462"/>
      <c r="AII2" s="462"/>
      <c r="AIJ2" s="462"/>
      <c r="AIK2" s="462"/>
      <c r="AIL2" s="462"/>
      <c r="AIM2" s="462"/>
      <c r="AIN2" s="462"/>
      <c r="AIO2" s="462"/>
      <c r="AIP2" s="462"/>
      <c r="AIQ2" s="462"/>
      <c r="AIR2" s="462"/>
      <c r="AIS2" s="462"/>
      <c r="AIT2" s="462"/>
      <c r="AIU2" s="462"/>
      <c r="AIV2" s="462"/>
      <c r="AIW2" s="462"/>
      <c r="AIX2" s="462"/>
      <c r="AIY2" s="462"/>
      <c r="AIZ2" s="462"/>
      <c r="AJA2" s="462"/>
      <c r="AJB2" s="462"/>
      <c r="AJC2" s="462"/>
      <c r="AJD2" s="462"/>
      <c r="AJE2" s="462"/>
      <c r="AJF2" s="462"/>
      <c r="AJG2" s="462"/>
      <c r="AJH2" s="462"/>
      <c r="AJI2" s="462"/>
      <c r="AJJ2" s="462"/>
      <c r="AJK2" s="462"/>
      <c r="AJL2" s="462"/>
      <c r="AJM2" s="462"/>
      <c r="AJN2" s="462"/>
      <c r="AJO2" s="462"/>
      <c r="AJP2" s="462"/>
      <c r="AJQ2" s="462"/>
      <c r="AJR2" s="462"/>
      <c r="AJS2" s="462"/>
      <c r="AJT2" s="462"/>
      <c r="AJU2" s="462"/>
      <c r="AJV2" s="462"/>
      <c r="AJW2" s="462"/>
      <c r="AJX2" s="462"/>
      <c r="AJY2" s="462"/>
      <c r="AJZ2" s="462"/>
      <c r="AKA2" s="462"/>
      <c r="AKB2" s="462"/>
      <c r="AKC2" s="462"/>
      <c r="AKD2" s="462"/>
      <c r="AKE2" s="462"/>
      <c r="AKF2" s="462"/>
      <c r="AKG2" s="462"/>
      <c r="AKH2" s="462"/>
      <c r="AKI2" s="462"/>
      <c r="AKJ2" s="462"/>
      <c r="AKK2" s="462"/>
      <c r="AKL2" s="462"/>
      <c r="AKM2" s="462"/>
      <c r="AKN2" s="462"/>
      <c r="AKO2" s="462"/>
      <c r="AKP2" s="462"/>
      <c r="AKQ2" s="462"/>
      <c r="AKR2" s="462"/>
      <c r="AKS2" s="462"/>
      <c r="AKT2" s="462"/>
      <c r="AKU2" s="462"/>
      <c r="AKV2" s="462"/>
      <c r="AKW2" s="462"/>
      <c r="AKX2" s="462"/>
      <c r="AKY2" s="462"/>
      <c r="AKZ2" s="462"/>
      <c r="ALA2" s="462"/>
      <c r="ALB2" s="462"/>
      <c r="ALC2" s="462"/>
      <c r="ALD2" s="462"/>
      <c r="ALE2" s="462"/>
      <c r="ALF2" s="462"/>
      <c r="ALG2" s="462"/>
      <c r="ALH2" s="462"/>
      <c r="ALI2" s="462"/>
      <c r="ALJ2" s="462"/>
      <c r="ALK2" s="462"/>
      <c r="ALL2" s="462"/>
      <c r="ALM2" s="462"/>
      <c r="ALN2" s="462"/>
      <c r="ALO2" s="462"/>
      <c r="ALP2" s="462"/>
      <c r="ALQ2" s="462"/>
      <c r="ALR2" s="462"/>
      <c r="ALS2" s="462"/>
      <c r="ALT2" s="462"/>
      <c r="ALU2" s="462"/>
      <c r="ALV2" s="462"/>
      <c r="ALW2" s="462"/>
      <c r="ALX2" s="462"/>
      <c r="ALY2" s="462"/>
      <c r="ALZ2" s="462"/>
      <c r="AMA2" s="462"/>
      <c r="AMB2" s="462"/>
      <c r="AMC2" s="462"/>
      <c r="AMD2" s="462"/>
      <c r="AME2" s="462"/>
      <c r="AMF2" s="462"/>
      <c r="AMG2" s="462"/>
      <c r="AMH2" s="462"/>
    </row>
    <row r="3" spans="1:1022">
      <c r="A3" s="267">
        <v>1</v>
      </c>
      <c r="B3" s="268" t="s">
        <v>272</v>
      </c>
      <c r="C3" s="51" t="s">
        <v>31</v>
      </c>
      <c r="D3" s="51">
        <v>50</v>
      </c>
      <c r="E3" s="674"/>
      <c r="F3" s="464">
        <f>D3*E3</f>
        <v>0</v>
      </c>
      <c r="G3" s="465">
        <v>0.08</v>
      </c>
      <c r="H3" s="747">
        <f t="shared" ref="H3:H11" si="0">F3+(F3*G3)</f>
        <v>0</v>
      </c>
      <c r="I3" s="804"/>
    </row>
    <row r="4" spans="1:1022" ht="15" customHeight="1">
      <c r="A4" s="267">
        <v>2</v>
      </c>
      <c r="B4" s="268" t="s">
        <v>273</v>
      </c>
      <c r="C4" s="51" t="s">
        <v>232</v>
      </c>
      <c r="D4" s="51">
        <v>1</v>
      </c>
      <c r="E4" s="674"/>
      <c r="F4" s="464">
        <f t="shared" ref="F4:F11" si="1">E4*D4</f>
        <v>0</v>
      </c>
      <c r="G4" s="465">
        <v>0.08</v>
      </c>
      <c r="H4" s="747">
        <f t="shared" si="0"/>
        <v>0</v>
      </c>
      <c r="I4" s="804"/>
    </row>
    <row r="5" spans="1:1022" ht="18.75" customHeight="1">
      <c r="A5" s="267">
        <v>3</v>
      </c>
      <c r="B5" s="268" t="s">
        <v>274</v>
      </c>
      <c r="C5" s="51" t="s">
        <v>31</v>
      </c>
      <c r="D5" s="51">
        <v>10</v>
      </c>
      <c r="E5" s="674"/>
      <c r="F5" s="464">
        <f t="shared" si="1"/>
        <v>0</v>
      </c>
      <c r="G5" s="465">
        <v>0.08</v>
      </c>
      <c r="H5" s="747">
        <f t="shared" si="0"/>
        <v>0</v>
      </c>
      <c r="I5" s="804"/>
    </row>
    <row r="6" spans="1:1022" ht="30.75" customHeight="1">
      <c r="A6" s="459">
        <v>4</v>
      </c>
      <c r="B6" s="460" t="s">
        <v>453</v>
      </c>
      <c r="C6" s="60" t="s">
        <v>31</v>
      </c>
      <c r="D6" s="60">
        <v>30</v>
      </c>
      <c r="E6" s="433"/>
      <c r="F6" s="466">
        <f t="shared" si="1"/>
        <v>0</v>
      </c>
      <c r="G6" s="465">
        <v>0.08</v>
      </c>
      <c r="H6" s="748">
        <f t="shared" si="0"/>
        <v>0</v>
      </c>
      <c r="I6" s="804"/>
    </row>
    <row r="7" spans="1:1022" ht="58.5" customHeight="1">
      <c r="A7" s="459">
        <v>5</v>
      </c>
      <c r="B7" s="461" t="s">
        <v>454</v>
      </c>
      <c r="C7" s="60" t="s">
        <v>31</v>
      </c>
      <c r="D7" s="60">
        <v>1500</v>
      </c>
      <c r="E7" s="433"/>
      <c r="F7" s="466">
        <f t="shared" si="1"/>
        <v>0</v>
      </c>
      <c r="G7" s="465">
        <v>0.08</v>
      </c>
      <c r="H7" s="748">
        <f t="shared" si="0"/>
        <v>0</v>
      </c>
      <c r="I7" s="804"/>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row>
    <row r="8" spans="1:1022" ht="48" customHeight="1">
      <c r="A8" s="459">
        <v>6</v>
      </c>
      <c r="B8" s="461" t="s">
        <v>455</v>
      </c>
      <c r="C8" s="60" t="s">
        <v>31</v>
      </c>
      <c r="D8" s="60">
        <v>30</v>
      </c>
      <c r="E8" s="433"/>
      <c r="F8" s="466">
        <f t="shared" si="1"/>
        <v>0</v>
      </c>
      <c r="G8" s="465">
        <v>0.08</v>
      </c>
      <c r="H8" s="748">
        <f t="shared" si="0"/>
        <v>0</v>
      </c>
      <c r="I8" s="804"/>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row>
    <row r="9" spans="1:1022" ht="14.25">
      <c r="A9" s="267">
        <v>7</v>
      </c>
      <c r="B9" s="268" t="s">
        <v>275</v>
      </c>
      <c r="C9" s="51" t="s">
        <v>31</v>
      </c>
      <c r="D9" s="51">
        <v>160</v>
      </c>
      <c r="E9" s="674"/>
      <c r="F9" s="464">
        <f t="shared" si="1"/>
        <v>0</v>
      </c>
      <c r="G9" s="465">
        <v>0.08</v>
      </c>
      <c r="H9" s="748">
        <f t="shared" si="0"/>
        <v>0</v>
      </c>
      <c r="I9" s="77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row>
    <row r="10" spans="1:1022" ht="18">
      <c r="A10" s="267">
        <v>8</v>
      </c>
      <c r="B10" s="268" t="s">
        <v>276</v>
      </c>
      <c r="C10" s="51" t="s">
        <v>232</v>
      </c>
      <c r="D10" s="51">
        <v>2</v>
      </c>
      <c r="E10" s="674"/>
      <c r="F10" s="464">
        <f t="shared" si="1"/>
        <v>0</v>
      </c>
      <c r="G10" s="465">
        <v>0.08</v>
      </c>
      <c r="H10" s="748">
        <f t="shared" si="0"/>
        <v>0</v>
      </c>
      <c r="I10" s="779"/>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row>
    <row r="11" spans="1:1022" ht="18" customHeight="1">
      <c r="A11" s="267">
        <v>9</v>
      </c>
      <c r="B11" s="268" t="s">
        <v>277</v>
      </c>
      <c r="C11" s="51" t="s">
        <v>31</v>
      </c>
      <c r="D11" s="51">
        <v>80</v>
      </c>
      <c r="E11" s="674"/>
      <c r="F11" s="464">
        <f t="shared" si="1"/>
        <v>0</v>
      </c>
      <c r="G11" s="465">
        <v>0.08</v>
      </c>
      <c r="H11" s="748">
        <f t="shared" si="0"/>
        <v>0</v>
      </c>
      <c r="I11" s="779"/>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row>
    <row r="12" spans="1:1022" ht="14.25">
      <c r="A12" s="270"/>
      <c r="B12" s="254"/>
      <c r="C12" s="254"/>
      <c r="D12" s="262"/>
      <c r="E12" s="130" t="s">
        <v>165</v>
      </c>
      <c r="F12" s="131">
        <f>SUM(F3:F11)</f>
        <v>0</v>
      </c>
      <c r="G12" s="255"/>
      <c r="H12" s="749">
        <f>SUM(H3:H11)</f>
        <v>0</v>
      </c>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row>
    <row r="13" spans="1:1022">
      <c r="B13" s="931" t="s">
        <v>50</v>
      </c>
      <c r="C13" s="931"/>
      <c r="D13" s="931"/>
      <c r="E13" s="922"/>
      <c r="F13" s="922"/>
      <c r="G13" s="922"/>
      <c r="H13" s="922"/>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row>
    <row r="14" spans="1:1022" ht="14.25">
      <c r="A14"/>
      <c r="B14" s="922"/>
      <c r="C14" s="922"/>
      <c r="D14" s="922"/>
      <c r="E14" s="922"/>
      <c r="F14" s="922"/>
      <c r="G14" s="922"/>
      <c r="H14" s="922"/>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row>
    <row r="15" spans="1:1022" ht="14.25">
      <c r="A15"/>
      <c r="B15" s="913" t="s">
        <v>51</v>
      </c>
      <c r="C15" s="913"/>
      <c r="D15" s="913"/>
      <c r="E15" s="913"/>
      <c r="F15" s="913"/>
      <c r="G15" s="913"/>
      <c r="H15" s="913"/>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row>
    <row r="16" spans="1:1022" ht="14.25">
      <c r="A16"/>
      <c r="B16" s="913" t="s">
        <v>52</v>
      </c>
      <c r="C16" s="913"/>
      <c r="D16" s="913"/>
      <c r="E16" s="913"/>
      <c r="F16" s="913"/>
      <c r="G16" s="913"/>
      <c r="H16" s="913"/>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row>
    <row r="17" spans="2:8" customFormat="1" ht="14.25">
      <c r="B17" s="922"/>
      <c r="C17" s="922"/>
      <c r="D17" s="922"/>
      <c r="E17" s="922"/>
      <c r="F17" s="922"/>
      <c r="G17" s="922"/>
      <c r="H17" s="922"/>
    </row>
    <row r="18" spans="2:8" customFormat="1" ht="14.25">
      <c r="B18" s="913" t="s">
        <v>53</v>
      </c>
      <c r="C18" s="913"/>
      <c r="D18" s="913"/>
      <c r="E18" s="913"/>
      <c r="F18" s="913"/>
      <c r="G18" s="2"/>
      <c r="H18" s="153"/>
    </row>
  </sheetData>
  <mergeCells count="8">
    <mergeCell ref="G1:I1"/>
    <mergeCell ref="B16:H16"/>
    <mergeCell ref="B17:H17"/>
    <mergeCell ref="B18:F18"/>
    <mergeCell ref="B13:D13"/>
    <mergeCell ref="E13:H13"/>
    <mergeCell ref="B14:H14"/>
    <mergeCell ref="B15:H15"/>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ME131"/>
  <sheetViews>
    <sheetView topLeftCell="A115" zoomScaleNormal="100" workbookViewId="0">
      <selection activeCell="L8" sqref="L8"/>
    </sheetView>
  </sheetViews>
  <sheetFormatPr defaultRowHeight="15"/>
  <cols>
    <col min="1" max="1" width="3.625" style="140" customWidth="1"/>
    <col min="2" max="2" width="58.75" style="4" customWidth="1"/>
    <col min="3" max="3" width="5.875" style="140" customWidth="1"/>
    <col min="4" max="4" width="5.125" style="140" customWidth="1"/>
    <col min="5" max="5" width="7.625" style="43" customWidth="1"/>
    <col min="6" max="6" width="10.25" style="141" bestFit="1" customWidth="1"/>
    <col min="7" max="7" width="5.625" style="142" customWidth="1"/>
    <col min="8" max="8" width="10.25" style="141" bestFit="1" customWidth="1"/>
    <col min="9" max="9" width="11.375" style="4" customWidth="1"/>
    <col min="10" max="13" width="8.125" style="4" customWidth="1"/>
    <col min="14" max="14" width="21" style="4" customWidth="1"/>
    <col min="15" max="1019" width="8.125" style="4" customWidth="1"/>
    <col min="1020" max="1020" width="9" customWidth="1"/>
  </cols>
  <sheetData>
    <row r="1" spans="1:1019">
      <c r="A1" s="917" t="s">
        <v>54</v>
      </c>
      <c r="B1" s="917"/>
      <c r="C1" s="42"/>
      <c r="D1" s="42"/>
      <c r="F1" s="44"/>
      <c r="G1" s="45"/>
      <c r="H1" s="929" t="s">
        <v>55</v>
      </c>
      <c r="I1" s="929"/>
    </row>
    <row r="2" spans="1:1019" s="463" customFormat="1" ht="36.75" customHeight="1">
      <c r="A2" s="47" t="s">
        <v>2</v>
      </c>
      <c r="B2" s="48" t="s">
        <v>3</v>
      </c>
      <c r="C2" s="48" t="s">
        <v>4</v>
      </c>
      <c r="D2" s="48" t="s">
        <v>5</v>
      </c>
      <c r="E2" s="448" t="s">
        <v>6</v>
      </c>
      <c r="F2" s="448" t="s">
        <v>7</v>
      </c>
      <c r="G2" s="552" t="s">
        <v>8</v>
      </c>
      <c r="H2" s="339" t="s">
        <v>9</v>
      </c>
      <c r="I2" s="791" t="s">
        <v>479</v>
      </c>
      <c r="J2" s="462"/>
      <c r="K2" s="462"/>
      <c r="L2" s="462"/>
      <c r="M2" s="462"/>
      <c r="N2" s="462"/>
      <c r="O2" s="462"/>
      <c r="P2" s="462"/>
      <c r="Q2" s="462"/>
      <c r="R2" s="462"/>
      <c r="S2" s="462"/>
      <c r="T2" s="462"/>
      <c r="U2" s="462"/>
      <c r="V2" s="462"/>
      <c r="W2" s="462"/>
      <c r="X2" s="462"/>
      <c r="Y2" s="462"/>
      <c r="Z2" s="462"/>
      <c r="AA2" s="462"/>
      <c r="AB2" s="462"/>
      <c r="AC2" s="462"/>
      <c r="AD2" s="462"/>
      <c r="AE2" s="462"/>
      <c r="AF2" s="462"/>
      <c r="AG2" s="462"/>
      <c r="AH2" s="462"/>
      <c r="AI2" s="462"/>
      <c r="AJ2" s="462"/>
      <c r="AK2" s="462"/>
      <c r="AL2" s="462"/>
      <c r="AM2" s="462"/>
      <c r="AN2" s="462"/>
      <c r="AO2" s="462"/>
      <c r="AP2" s="462"/>
      <c r="AQ2" s="462"/>
      <c r="AR2" s="462"/>
      <c r="AS2" s="462"/>
      <c r="AT2" s="462"/>
      <c r="AU2" s="462"/>
      <c r="AV2" s="462"/>
      <c r="AW2" s="462"/>
      <c r="AX2" s="462"/>
      <c r="AY2" s="462"/>
      <c r="AZ2" s="462"/>
      <c r="BA2" s="462"/>
      <c r="BB2" s="462"/>
      <c r="BC2" s="462"/>
      <c r="BD2" s="462"/>
      <c r="BE2" s="462"/>
      <c r="BF2" s="462"/>
      <c r="BG2" s="462"/>
      <c r="BH2" s="462"/>
      <c r="BI2" s="462"/>
      <c r="BJ2" s="462"/>
      <c r="BK2" s="462"/>
      <c r="BL2" s="462"/>
      <c r="BM2" s="462"/>
      <c r="BN2" s="462"/>
      <c r="BO2" s="462"/>
      <c r="BP2" s="462"/>
      <c r="BQ2" s="462"/>
      <c r="BR2" s="462"/>
      <c r="BS2" s="462"/>
      <c r="BT2" s="462"/>
      <c r="BU2" s="462"/>
      <c r="BV2" s="462"/>
      <c r="BW2" s="462"/>
      <c r="BX2" s="462"/>
      <c r="BY2" s="462"/>
      <c r="BZ2" s="462"/>
      <c r="CA2" s="462"/>
      <c r="CB2" s="462"/>
      <c r="CC2" s="462"/>
      <c r="CD2" s="462"/>
      <c r="CE2" s="462"/>
      <c r="CF2" s="462"/>
      <c r="CG2" s="462"/>
      <c r="CH2" s="462"/>
      <c r="CI2" s="462"/>
      <c r="CJ2" s="462"/>
      <c r="CK2" s="462"/>
      <c r="CL2" s="462"/>
      <c r="CM2" s="462"/>
      <c r="CN2" s="462"/>
      <c r="CO2" s="462"/>
      <c r="CP2" s="462"/>
      <c r="CQ2" s="462"/>
      <c r="CR2" s="462"/>
      <c r="CS2" s="462"/>
      <c r="CT2" s="462"/>
      <c r="CU2" s="462"/>
      <c r="CV2" s="462"/>
      <c r="CW2" s="462"/>
      <c r="CX2" s="462"/>
      <c r="CY2" s="462"/>
      <c r="CZ2" s="462"/>
      <c r="DA2" s="462"/>
      <c r="DB2" s="462"/>
      <c r="DC2" s="462"/>
      <c r="DD2" s="462"/>
      <c r="DE2" s="462"/>
      <c r="DF2" s="462"/>
      <c r="DG2" s="462"/>
      <c r="DH2" s="462"/>
      <c r="DI2" s="462"/>
      <c r="DJ2" s="462"/>
      <c r="DK2" s="462"/>
      <c r="DL2" s="462"/>
      <c r="DM2" s="462"/>
      <c r="DN2" s="462"/>
      <c r="DO2" s="462"/>
      <c r="DP2" s="462"/>
      <c r="DQ2" s="462"/>
      <c r="DR2" s="462"/>
      <c r="DS2" s="462"/>
      <c r="DT2" s="462"/>
      <c r="DU2" s="462"/>
      <c r="DV2" s="462"/>
      <c r="DW2" s="462"/>
      <c r="DX2" s="462"/>
      <c r="DY2" s="462"/>
      <c r="DZ2" s="462"/>
      <c r="EA2" s="462"/>
      <c r="EB2" s="462"/>
      <c r="EC2" s="462"/>
      <c r="ED2" s="462"/>
      <c r="EE2" s="462"/>
      <c r="EF2" s="462"/>
      <c r="EG2" s="462"/>
      <c r="EH2" s="462"/>
      <c r="EI2" s="462"/>
      <c r="EJ2" s="462"/>
      <c r="EK2" s="462"/>
      <c r="EL2" s="462"/>
      <c r="EM2" s="462"/>
      <c r="EN2" s="462"/>
      <c r="EO2" s="462"/>
      <c r="EP2" s="462"/>
      <c r="EQ2" s="462"/>
      <c r="ER2" s="462"/>
      <c r="ES2" s="462"/>
      <c r="ET2" s="462"/>
      <c r="EU2" s="462"/>
      <c r="EV2" s="462"/>
      <c r="EW2" s="462"/>
      <c r="EX2" s="462"/>
      <c r="EY2" s="462"/>
      <c r="EZ2" s="462"/>
      <c r="FA2" s="462"/>
      <c r="FB2" s="462"/>
      <c r="FC2" s="462"/>
      <c r="FD2" s="462"/>
      <c r="FE2" s="462"/>
      <c r="FF2" s="462"/>
      <c r="FG2" s="462"/>
      <c r="FH2" s="462"/>
      <c r="FI2" s="462"/>
      <c r="FJ2" s="462"/>
      <c r="FK2" s="462"/>
      <c r="FL2" s="462"/>
      <c r="FM2" s="462"/>
      <c r="FN2" s="462"/>
      <c r="FO2" s="462"/>
      <c r="FP2" s="462"/>
      <c r="FQ2" s="462"/>
      <c r="FR2" s="462"/>
      <c r="FS2" s="462"/>
      <c r="FT2" s="462"/>
      <c r="FU2" s="462"/>
      <c r="FV2" s="462"/>
      <c r="FW2" s="462"/>
      <c r="FX2" s="462"/>
      <c r="FY2" s="462"/>
      <c r="FZ2" s="462"/>
      <c r="GA2" s="462"/>
      <c r="GB2" s="462"/>
      <c r="GC2" s="462"/>
      <c r="GD2" s="462"/>
      <c r="GE2" s="462"/>
      <c r="GF2" s="462"/>
      <c r="GG2" s="462"/>
      <c r="GH2" s="462"/>
      <c r="GI2" s="462"/>
      <c r="GJ2" s="462"/>
      <c r="GK2" s="462"/>
      <c r="GL2" s="462"/>
      <c r="GM2" s="462"/>
      <c r="GN2" s="462"/>
      <c r="GO2" s="462"/>
      <c r="GP2" s="462"/>
      <c r="GQ2" s="462"/>
      <c r="GR2" s="462"/>
      <c r="GS2" s="462"/>
      <c r="GT2" s="462"/>
      <c r="GU2" s="462"/>
      <c r="GV2" s="462"/>
      <c r="GW2" s="462"/>
      <c r="GX2" s="462"/>
      <c r="GY2" s="462"/>
      <c r="GZ2" s="462"/>
      <c r="HA2" s="462"/>
      <c r="HB2" s="462"/>
      <c r="HC2" s="462"/>
      <c r="HD2" s="462"/>
      <c r="HE2" s="462"/>
      <c r="HF2" s="462"/>
      <c r="HG2" s="462"/>
      <c r="HH2" s="462"/>
      <c r="HI2" s="462"/>
      <c r="HJ2" s="462"/>
      <c r="HK2" s="462"/>
      <c r="HL2" s="462"/>
      <c r="HM2" s="462"/>
      <c r="HN2" s="462"/>
      <c r="HO2" s="462"/>
      <c r="HP2" s="462"/>
      <c r="HQ2" s="462"/>
      <c r="HR2" s="462"/>
      <c r="HS2" s="462"/>
      <c r="HT2" s="462"/>
      <c r="HU2" s="462"/>
      <c r="HV2" s="462"/>
      <c r="HW2" s="462"/>
      <c r="HX2" s="462"/>
      <c r="HY2" s="462"/>
      <c r="HZ2" s="462"/>
      <c r="IA2" s="462"/>
      <c r="IB2" s="462"/>
      <c r="IC2" s="462"/>
      <c r="ID2" s="462"/>
      <c r="IE2" s="462"/>
      <c r="IF2" s="462"/>
      <c r="IG2" s="462"/>
      <c r="IH2" s="462"/>
      <c r="II2" s="462"/>
      <c r="IJ2" s="462"/>
      <c r="IK2" s="462"/>
      <c r="IL2" s="462"/>
      <c r="IM2" s="462"/>
      <c r="IN2" s="462"/>
      <c r="IO2" s="462"/>
      <c r="IP2" s="462"/>
      <c r="IQ2" s="462"/>
      <c r="IR2" s="462"/>
      <c r="IS2" s="462"/>
      <c r="IT2" s="462"/>
      <c r="IU2" s="462"/>
      <c r="IV2" s="462"/>
      <c r="IW2" s="462"/>
      <c r="IX2" s="462"/>
      <c r="IY2" s="462"/>
      <c r="IZ2" s="462"/>
      <c r="JA2" s="462"/>
      <c r="JB2" s="462"/>
      <c r="JC2" s="462"/>
      <c r="JD2" s="462"/>
      <c r="JE2" s="462"/>
      <c r="JF2" s="462"/>
      <c r="JG2" s="462"/>
      <c r="JH2" s="462"/>
      <c r="JI2" s="462"/>
      <c r="JJ2" s="462"/>
      <c r="JK2" s="462"/>
      <c r="JL2" s="462"/>
      <c r="JM2" s="462"/>
      <c r="JN2" s="462"/>
      <c r="JO2" s="462"/>
      <c r="JP2" s="462"/>
      <c r="JQ2" s="462"/>
      <c r="JR2" s="462"/>
      <c r="JS2" s="462"/>
      <c r="JT2" s="462"/>
      <c r="JU2" s="462"/>
      <c r="JV2" s="462"/>
      <c r="JW2" s="462"/>
      <c r="JX2" s="462"/>
      <c r="JY2" s="462"/>
      <c r="JZ2" s="462"/>
      <c r="KA2" s="462"/>
      <c r="KB2" s="462"/>
      <c r="KC2" s="462"/>
      <c r="KD2" s="462"/>
      <c r="KE2" s="462"/>
      <c r="KF2" s="462"/>
      <c r="KG2" s="462"/>
      <c r="KH2" s="462"/>
      <c r="KI2" s="462"/>
      <c r="KJ2" s="462"/>
      <c r="KK2" s="462"/>
      <c r="KL2" s="462"/>
      <c r="KM2" s="462"/>
      <c r="KN2" s="462"/>
      <c r="KO2" s="462"/>
      <c r="KP2" s="462"/>
      <c r="KQ2" s="462"/>
      <c r="KR2" s="462"/>
      <c r="KS2" s="462"/>
      <c r="KT2" s="462"/>
      <c r="KU2" s="462"/>
      <c r="KV2" s="462"/>
      <c r="KW2" s="462"/>
      <c r="KX2" s="462"/>
      <c r="KY2" s="462"/>
      <c r="KZ2" s="462"/>
      <c r="LA2" s="462"/>
      <c r="LB2" s="462"/>
      <c r="LC2" s="462"/>
      <c r="LD2" s="462"/>
      <c r="LE2" s="462"/>
      <c r="LF2" s="462"/>
      <c r="LG2" s="462"/>
      <c r="LH2" s="462"/>
      <c r="LI2" s="462"/>
      <c r="LJ2" s="462"/>
      <c r="LK2" s="462"/>
      <c r="LL2" s="462"/>
      <c r="LM2" s="462"/>
      <c r="LN2" s="462"/>
      <c r="LO2" s="462"/>
      <c r="LP2" s="462"/>
      <c r="LQ2" s="462"/>
      <c r="LR2" s="462"/>
      <c r="LS2" s="462"/>
      <c r="LT2" s="462"/>
      <c r="LU2" s="462"/>
      <c r="LV2" s="462"/>
      <c r="LW2" s="462"/>
      <c r="LX2" s="462"/>
      <c r="LY2" s="462"/>
      <c r="LZ2" s="462"/>
      <c r="MA2" s="462"/>
      <c r="MB2" s="462"/>
      <c r="MC2" s="462"/>
      <c r="MD2" s="462"/>
      <c r="ME2" s="462"/>
      <c r="MF2" s="462"/>
      <c r="MG2" s="462"/>
      <c r="MH2" s="462"/>
      <c r="MI2" s="462"/>
      <c r="MJ2" s="462"/>
      <c r="MK2" s="462"/>
      <c r="ML2" s="462"/>
      <c r="MM2" s="462"/>
      <c r="MN2" s="462"/>
      <c r="MO2" s="462"/>
      <c r="MP2" s="462"/>
      <c r="MQ2" s="462"/>
      <c r="MR2" s="462"/>
      <c r="MS2" s="462"/>
      <c r="MT2" s="462"/>
      <c r="MU2" s="462"/>
      <c r="MV2" s="462"/>
      <c r="MW2" s="462"/>
      <c r="MX2" s="462"/>
      <c r="MY2" s="462"/>
      <c r="MZ2" s="462"/>
      <c r="NA2" s="462"/>
      <c r="NB2" s="462"/>
      <c r="NC2" s="462"/>
      <c r="ND2" s="462"/>
      <c r="NE2" s="462"/>
      <c r="NF2" s="462"/>
      <c r="NG2" s="462"/>
      <c r="NH2" s="462"/>
      <c r="NI2" s="462"/>
      <c r="NJ2" s="462"/>
      <c r="NK2" s="462"/>
      <c r="NL2" s="462"/>
      <c r="NM2" s="462"/>
      <c r="NN2" s="462"/>
      <c r="NO2" s="462"/>
      <c r="NP2" s="462"/>
      <c r="NQ2" s="462"/>
      <c r="NR2" s="462"/>
      <c r="NS2" s="462"/>
      <c r="NT2" s="462"/>
      <c r="NU2" s="462"/>
      <c r="NV2" s="462"/>
      <c r="NW2" s="462"/>
      <c r="NX2" s="462"/>
      <c r="NY2" s="462"/>
      <c r="NZ2" s="462"/>
      <c r="OA2" s="462"/>
      <c r="OB2" s="462"/>
      <c r="OC2" s="462"/>
      <c r="OD2" s="462"/>
      <c r="OE2" s="462"/>
      <c r="OF2" s="462"/>
      <c r="OG2" s="462"/>
      <c r="OH2" s="462"/>
      <c r="OI2" s="462"/>
      <c r="OJ2" s="462"/>
      <c r="OK2" s="462"/>
      <c r="OL2" s="462"/>
      <c r="OM2" s="462"/>
      <c r="ON2" s="462"/>
      <c r="OO2" s="462"/>
      <c r="OP2" s="462"/>
      <c r="OQ2" s="462"/>
      <c r="OR2" s="462"/>
      <c r="OS2" s="462"/>
      <c r="OT2" s="462"/>
      <c r="OU2" s="462"/>
      <c r="OV2" s="462"/>
      <c r="OW2" s="462"/>
      <c r="OX2" s="462"/>
      <c r="OY2" s="462"/>
      <c r="OZ2" s="462"/>
      <c r="PA2" s="462"/>
      <c r="PB2" s="462"/>
      <c r="PC2" s="462"/>
      <c r="PD2" s="462"/>
      <c r="PE2" s="462"/>
      <c r="PF2" s="462"/>
      <c r="PG2" s="462"/>
      <c r="PH2" s="462"/>
      <c r="PI2" s="462"/>
      <c r="PJ2" s="462"/>
      <c r="PK2" s="462"/>
      <c r="PL2" s="462"/>
      <c r="PM2" s="462"/>
      <c r="PN2" s="462"/>
      <c r="PO2" s="462"/>
      <c r="PP2" s="462"/>
      <c r="PQ2" s="462"/>
      <c r="PR2" s="462"/>
      <c r="PS2" s="462"/>
      <c r="PT2" s="462"/>
      <c r="PU2" s="462"/>
      <c r="PV2" s="462"/>
      <c r="PW2" s="462"/>
      <c r="PX2" s="462"/>
      <c r="PY2" s="462"/>
      <c r="PZ2" s="462"/>
      <c r="QA2" s="462"/>
      <c r="QB2" s="462"/>
      <c r="QC2" s="462"/>
      <c r="QD2" s="462"/>
      <c r="QE2" s="462"/>
      <c r="QF2" s="462"/>
      <c r="QG2" s="462"/>
      <c r="QH2" s="462"/>
      <c r="QI2" s="462"/>
      <c r="QJ2" s="462"/>
      <c r="QK2" s="462"/>
      <c r="QL2" s="462"/>
      <c r="QM2" s="462"/>
      <c r="QN2" s="462"/>
      <c r="QO2" s="462"/>
      <c r="QP2" s="462"/>
      <c r="QQ2" s="462"/>
      <c r="QR2" s="462"/>
      <c r="QS2" s="462"/>
      <c r="QT2" s="462"/>
      <c r="QU2" s="462"/>
      <c r="QV2" s="462"/>
      <c r="QW2" s="462"/>
      <c r="QX2" s="462"/>
      <c r="QY2" s="462"/>
      <c r="QZ2" s="462"/>
      <c r="RA2" s="462"/>
      <c r="RB2" s="462"/>
      <c r="RC2" s="462"/>
      <c r="RD2" s="462"/>
      <c r="RE2" s="462"/>
      <c r="RF2" s="462"/>
      <c r="RG2" s="462"/>
      <c r="RH2" s="462"/>
      <c r="RI2" s="462"/>
      <c r="RJ2" s="462"/>
      <c r="RK2" s="462"/>
      <c r="RL2" s="462"/>
      <c r="RM2" s="462"/>
      <c r="RN2" s="462"/>
      <c r="RO2" s="462"/>
      <c r="RP2" s="462"/>
      <c r="RQ2" s="462"/>
      <c r="RR2" s="462"/>
      <c r="RS2" s="462"/>
      <c r="RT2" s="462"/>
      <c r="RU2" s="462"/>
      <c r="RV2" s="462"/>
      <c r="RW2" s="462"/>
      <c r="RX2" s="462"/>
      <c r="RY2" s="462"/>
      <c r="RZ2" s="462"/>
      <c r="SA2" s="462"/>
      <c r="SB2" s="462"/>
      <c r="SC2" s="462"/>
      <c r="SD2" s="462"/>
      <c r="SE2" s="462"/>
      <c r="SF2" s="462"/>
      <c r="SG2" s="462"/>
      <c r="SH2" s="462"/>
      <c r="SI2" s="462"/>
      <c r="SJ2" s="462"/>
      <c r="SK2" s="462"/>
      <c r="SL2" s="462"/>
      <c r="SM2" s="462"/>
      <c r="SN2" s="462"/>
      <c r="SO2" s="462"/>
      <c r="SP2" s="462"/>
      <c r="SQ2" s="462"/>
      <c r="SR2" s="462"/>
      <c r="SS2" s="462"/>
      <c r="ST2" s="462"/>
      <c r="SU2" s="462"/>
      <c r="SV2" s="462"/>
      <c r="SW2" s="462"/>
      <c r="SX2" s="462"/>
      <c r="SY2" s="462"/>
      <c r="SZ2" s="462"/>
      <c r="TA2" s="462"/>
      <c r="TB2" s="462"/>
      <c r="TC2" s="462"/>
      <c r="TD2" s="462"/>
      <c r="TE2" s="462"/>
      <c r="TF2" s="462"/>
      <c r="TG2" s="462"/>
      <c r="TH2" s="462"/>
      <c r="TI2" s="462"/>
      <c r="TJ2" s="462"/>
      <c r="TK2" s="462"/>
      <c r="TL2" s="462"/>
      <c r="TM2" s="462"/>
      <c r="TN2" s="462"/>
      <c r="TO2" s="462"/>
      <c r="TP2" s="462"/>
      <c r="TQ2" s="462"/>
      <c r="TR2" s="462"/>
      <c r="TS2" s="462"/>
      <c r="TT2" s="462"/>
      <c r="TU2" s="462"/>
      <c r="TV2" s="462"/>
      <c r="TW2" s="462"/>
      <c r="TX2" s="462"/>
      <c r="TY2" s="462"/>
      <c r="TZ2" s="462"/>
      <c r="UA2" s="462"/>
      <c r="UB2" s="462"/>
      <c r="UC2" s="462"/>
      <c r="UD2" s="462"/>
      <c r="UE2" s="462"/>
      <c r="UF2" s="462"/>
      <c r="UG2" s="462"/>
      <c r="UH2" s="462"/>
      <c r="UI2" s="462"/>
      <c r="UJ2" s="462"/>
      <c r="UK2" s="462"/>
      <c r="UL2" s="462"/>
      <c r="UM2" s="462"/>
      <c r="UN2" s="462"/>
      <c r="UO2" s="462"/>
      <c r="UP2" s="462"/>
      <c r="UQ2" s="462"/>
      <c r="UR2" s="462"/>
      <c r="US2" s="462"/>
      <c r="UT2" s="462"/>
      <c r="UU2" s="462"/>
      <c r="UV2" s="462"/>
      <c r="UW2" s="462"/>
      <c r="UX2" s="462"/>
      <c r="UY2" s="462"/>
      <c r="UZ2" s="462"/>
      <c r="VA2" s="462"/>
      <c r="VB2" s="462"/>
      <c r="VC2" s="462"/>
      <c r="VD2" s="462"/>
      <c r="VE2" s="462"/>
      <c r="VF2" s="462"/>
      <c r="VG2" s="462"/>
      <c r="VH2" s="462"/>
      <c r="VI2" s="462"/>
      <c r="VJ2" s="462"/>
      <c r="VK2" s="462"/>
      <c r="VL2" s="462"/>
      <c r="VM2" s="462"/>
      <c r="VN2" s="462"/>
      <c r="VO2" s="462"/>
      <c r="VP2" s="462"/>
      <c r="VQ2" s="462"/>
      <c r="VR2" s="462"/>
      <c r="VS2" s="462"/>
      <c r="VT2" s="462"/>
      <c r="VU2" s="462"/>
      <c r="VV2" s="462"/>
      <c r="VW2" s="462"/>
      <c r="VX2" s="462"/>
      <c r="VY2" s="462"/>
      <c r="VZ2" s="462"/>
      <c r="WA2" s="462"/>
      <c r="WB2" s="462"/>
      <c r="WC2" s="462"/>
      <c r="WD2" s="462"/>
      <c r="WE2" s="462"/>
      <c r="WF2" s="462"/>
      <c r="WG2" s="462"/>
      <c r="WH2" s="462"/>
      <c r="WI2" s="462"/>
      <c r="WJ2" s="462"/>
      <c r="WK2" s="462"/>
      <c r="WL2" s="462"/>
      <c r="WM2" s="462"/>
      <c r="WN2" s="462"/>
      <c r="WO2" s="462"/>
      <c r="WP2" s="462"/>
      <c r="WQ2" s="462"/>
      <c r="WR2" s="462"/>
      <c r="WS2" s="462"/>
      <c r="WT2" s="462"/>
      <c r="WU2" s="462"/>
      <c r="WV2" s="462"/>
      <c r="WW2" s="462"/>
      <c r="WX2" s="462"/>
      <c r="WY2" s="462"/>
      <c r="WZ2" s="462"/>
      <c r="XA2" s="462"/>
      <c r="XB2" s="462"/>
      <c r="XC2" s="462"/>
      <c r="XD2" s="462"/>
      <c r="XE2" s="462"/>
      <c r="XF2" s="462"/>
      <c r="XG2" s="462"/>
      <c r="XH2" s="462"/>
      <c r="XI2" s="462"/>
      <c r="XJ2" s="462"/>
      <c r="XK2" s="462"/>
      <c r="XL2" s="462"/>
      <c r="XM2" s="462"/>
      <c r="XN2" s="462"/>
      <c r="XO2" s="462"/>
      <c r="XP2" s="462"/>
      <c r="XQ2" s="462"/>
      <c r="XR2" s="462"/>
      <c r="XS2" s="462"/>
      <c r="XT2" s="462"/>
      <c r="XU2" s="462"/>
      <c r="XV2" s="462"/>
      <c r="XW2" s="462"/>
      <c r="XX2" s="462"/>
      <c r="XY2" s="462"/>
      <c r="XZ2" s="462"/>
      <c r="YA2" s="462"/>
      <c r="YB2" s="462"/>
      <c r="YC2" s="462"/>
      <c r="YD2" s="462"/>
      <c r="YE2" s="462"/>
      <c r="YF2" s="462"/>
      <c r="YG2" s="462"/>
      <c r="YH2" s="462"/>
      <c r="YI2" s="462"/>
      <c r="YJ2" s="462"/>
      <c r="YK2" s="462"/>
      <c r="YL2" s="462"/>
      <c r="YM2" s="462"/>
      <c r="YN2" s="462"/>
      <c r="YO2" s="462"/>
      <c r="YP2" s="462"/>
      <c r="YQ2" s="462"/>
      <c r="YR2" s="462"/>
      <c r="YS2" s="462"/>
      <c r="YT2" s="462"/>
      <c r="YU2" s="462"/>
      <c r="YV2" s="462"/>
      <c r="YW2" s="462"/>
      <c r="YX2" s="462"/>
      <c r="YY2" s="462"/>
      <c r="YZ2" s="462"/>
      <c r="ZA2" s="462"/>
      <c r="ZB2" s="462"/>
      <c r="ZC2" s="462"/>
      <c r="ZD2" s="462"/>
      <c r="ZE2" s="462"/>
      <c r="ZF2" s="462"/>
      <c r="ZG2" s="462"/>
      <c r="ZH2" s="462"/>
      <c r="ZI2" s="462"/>
      <c r="ZJ2" s="462"/>
      <c r="ZK2" s="462"/>
      <c r="ZL2" s="462"/>
      <c r="ZM2" s="462"/>
      <c r="ZN2" s="462"/>
      <c r="ZO2" s="462"/>
      <c r="ZP2" s="462"/>
      <c r="ZQ2" s="462"/>
      <c r="ZR2" s="462"/>
      <c r="ZS2" s="462"/>
      <c r="ZT2" s="462"/>
      <c r="ZU2" s="462"/>
      <c r="ZV2" s="462"/>
      <c r="ZW2" s="462"/>
      <c r="ZX2" s="462"/>
      <c r="ZY2" s="462"/>
      <c r="ZZ2" s="462"/>
      <c r="AAA2" s="462"/>
      <c r="AAB2" s="462"/>
      <c r="AAC2" s="462"/>
      <c r="AAD2" s="462"/>
      <c r="AAE2" s="462"/>
      <c r="AAF2" s="462"/>
      <c r="AAG2" s="462"/>
      <c r="AAH2" s="462"/>
      <c r="AAI2" s="462"/>
      <c r="AAJ2" s="462"/>
      <c r="AAK2" s="462"/>
      <c r="AAL2" s="462"/>
      <c r="AAM2" s="462"/>
      <c r="AAN2" s="462"/>
      <c r="AAO2" s="462"/>
      <c r="AAP2" s="462"/>
      <c r="AAQ2" s="462"/>
      <c r="AAR2" s="462"/>
      <c r="AAS2" s="462"/>
      <c r="AAT2" s="462"/>
      <c r="AAU2" s="462"/>
      <c r="AAV2" s="462"/>
      <c r="AAW2" s="462"/>
      <c r="AAX2" s="462"/>
      <c r="AAY2" s="462"/>
      <c r="AAZ2" s="462"/>
      <c r="ABA2" s="462"/>
      <c r="ABB2" s="462"/>
      <c r="ABC2" s="462"/>
      <c r="ABD2" s="462"/>
      <c r="ABE2" s="462"/>
      <c r="ABF2" s="462"/>
      <c r="ABG2" s="462"/>
      <c r="ABH2" s="462"/>
      <c r="ABI2" s="462"/>
      <c r="ABJ2" s="462"/>
      <c r="ABK2" s="462"/>
      <c r="ABL2" s="462"/>
      <c r="ABM2" s="462"/>
      <c r="ABN2" s="462"/>
      <c r="ABO2" s="462"/>
      <c r="ABP2" s="462"/>
      <c r="ABQ2" s="462"/>
      <c r="ABR2" s="462"/>
      <c r="ABS2" s="462"/>
      <c r="ABT2" s="462"/>
      <c r="ABU2" s="462"/>
      <c r="ABV2" s="462"/>
      <c r="ABW2" s="462"/>
      <c r="ABX2" s="462"/>
      <c r="ABY2" s="462"/>
      <c r="ABZ2" s="462"/>
      <c r="ACA2" s="462"/>
      <c r="ACB2" s="462"/>
      <c r="ACC2" s="462"/>
      <c r="ACD2" s="462"/>
      <c r="ACE2" s="462"/>
      <c r="ACF2" s="462"/>
      <c r="ACG2" s="462"/>
      <c r="ACH2" s="462"/>
      <c r="ACI2" s="462"/>
      <c r="ACJ2" s="462"/>
      <c r="ACK2" s="462"/>
      <c r="ACL2" s="462"/>
      <c r="ACM2" s="462"/>
      <c r="ACN2" s="462"/>
      <c r="ACO2" s="462"/>
      <c r="ACP2" s="462"/>
      <c r="ACQ2" s="462"/>
      <c r="ACR2" s="462"/>
      <c r="ACS2" s="462"/>
      <c r="ACT2" s="462"/>
      <c r="ACU2" s="462"/>
      <c r="ACV2" s="462"/>
      <c r="ACW2" s="462"/>
      <c r="ACX2" s="462"/>
      <c r="ACY2" s="462"/>
      <c r="ACZ2" s="462"/>
      <c r="ADA2" s="462"/>
      <c r="ADB2" s="462"/>
      <c r="ADC2" s="462"/>
      <c r="ADD2" s="462"/>
      <c r="ADE2" s="462"/>
      <c r="ADF2" s="462"/>
      <c r="ADG2" s="462"/>
      <c r="ADH2" s="462"/>
      <c r="ADI2" s="462"/>
      <c r="ADJ2" s="462"/>
      <c r="ADK2" s="462"/>
      <c r="ADL2" s="462"/>
      <c r="ADM2" s="462"/>
      <c r="ADN2" s="462"/>
      <c r="ADO2" s="462"/>
      <c r="ADP2" s="462"/>
      <c r="ADQ2" s="462"/>
      <c r="ADR2" s="462"/>
      <c r="ADS2" s="462"/>
      <c r="ADT2" s="462"/>
      <c r="ADU2" s="462"/>
      <c r="ADV2" s="462"/>
      <c r="ADW2" s="462"/>
      <c r="ADX2" s="462"/>
      <c r="ADY2" s="462"/>
      <c r="ADZ2" s="462"/>
      <c r="AEA2" s="462"/>
      <c r="AEB2" s="462"/>
      <c r="AEC2" s="462"/>
      <c r="AED2" s="462"/>
      <c r="AEE2" s="462"/>
      <c r="AEF2" s="462"/>
      <c r="AEG2" s="462"/>
      <c r="AEH2" s="462"/>
      <c r="AEI2" s="462"/>
      <c r="AEJ2" s="462"/>
      <c r="AEK2" s="462"/>
      <c r="AEL2" s="462"/>
      <c r="AEM2" s="462"/>
      <c r="AEN2" s="462"/>
      <c r="AEO2" s="462"/>
      <c r="AEP2" s="462"/>
      <c r="AEQ2" s="462"/>
      <c r="AER2" s="462"/>
      <c r="AES2" s="462"/>
      <c r="AET2" s="462"/>
      <c r="AEU2" s="462"/>
      <c r="AEV2" s="462"/>
      <c r="AEW2" s="462"/>
      <c r="AEX2" s="462"/>
      <c r="AEY2" s="462"/>
      <c r="AEZ2" s="462"/>
      <c r="AFA2" s="462"/>
      <c r="AFB2" s="462"/>
      <c r="AFC2" s="462"/>
      <c r="AFD2" s="462"/>
      <c r="AFE2" s="462"/>
      <c r="AFF2" s="462"/>
      <c r="AFG2" s="462"/>
      <c r="AFH2" s="462"/>
      <c r="AFI2" s="462"/>
      <c r="AFJ2" s="462"/>
      <c r="AFK2" s="462"/>
      <c r="AFL2" s="462"/>
      <c r="AFM2" s="462"/>
      <c r="AFN2" s="462"/>
      <c r="AFO2" s="462"/>
      <c r="AFP2" s="462"/>
      <c r="AFQ2" s="462"/>
      <c r="AFR2" s="462"/>
      <c r="AFS2" s="462"/>
      <c r="AFT2" s="462"/>
      <c r="AFU2" s="462"/>
      <c r="AFV2" s="462"/>
      <c r="AFW2" s="462"/>
      <c r="AFX2" s="462"/>
      <c r="AFY2" s="462"/>
      <c r="AFZ2" s="462"/>
      <c r="AGA2" s="462"/>
      <c r="AGB2" s="462"/>
      <c r="AGC2" s="462"/>
      <c r="AGD2" s="462"/>
      <c r="AGE2" s="462"/>
      <c r="AGF2" s="462"/>
      <c r="AGG2" s="462"/>
      <c r="AGH2" s="462"/>
      <c r="AGI2" s="462"/>
      <c r="AGJ2" s="462"/>
      <c r="AGK2" s="462"/>
      <c r="AGL2" s="462"/>
      <c r="AGM2" s="462"/>
      <c r="AGN2" s="462"/>
      <c r="AGO2" s="462"/>
      <c r="AGP2" s="462"/>
      <c r="AGQ2" s="462"/>
      <c r="AGR2" s="462"/>
      <c r="AGS2" s="462"/>
      <c r="AGT2" s="462"/>
      <c r="AGU2" s="462"/>
      <c r="AGV2" s="462"/>
      <c r="AGW2" s="462"/>
      <c r="AGX2" s="462"/>
      <c r="AGY2" s="462"/>
      <c r="AGZ2" s="462"/>
      <c r="AHA2" s="462"/>
      <c r="AHB2" s="462"/>
      <c r="AHC2" s="462"/>
      <c r="AHD2" s="462"/>
      <c r="AHE2" s="462"/>
      <c r="AHF2" s="462"/>
      <c r="AHG2" s="462"/>
      <c r="AHH2" s="462"/>
      <c r="AHI2" s="462"/>
      <c r="AHJ2" s="462"/>
      <c r="AHK2" s="462"/>
      <c r="AHL2" s="462"/>
      <c r="AHM2" s="462"/>
      <c r="AHN2" s="462"/>
      <c r="AHO2" s="462"/>
      <c r="AHP2" s="462"/>
      <c r="AHQ2" s="462"/>
      <c r="AHR2" s="462"/>
      <c r="AHS2" s="462"/>
      <c r="AHT2" s="462"/>
      <c r="AHU2" s="462"/>
      <c r="AHV2" s="462"/>
      <c r="AHW2" s="462"/>
      <c r="AHX2" s="462"/>
      <c r="AHY2" s="462"/>
      <c r="AHZ2" s="462"/>
      <c r="AIA2" s="462"/>
      <c r="AIB2" s="462"/>
      <c r="AIC2" s="462"/>
      <c r="AID2" s="462"/>
      <c r="AIE2" s="462"/>
      <c r="AIF2" s="462"/>
      <c r="AIG2" s="462"/>
      <c r="AIH2" s="462"/>
      <c r="AII2" s="462"/>
      <c r="AIJ2" s="462"/>
      <c r="AIK2" s="462"/>
      <c r="AIL2" s="462"/>
      <c r="AIM2" s="462"/>
      <c r="AIN2" s="462"/>
      <c r="AIO2" s="462"/>
      <c r="AIP2" s="462"/>
      <c r="AIQ2" s="462"/>
      <c r="AIR2" s="462"/>
      <c r="AIS2" s="462"/>
      <c r="AIT2" s="462"/>
      <c r="AIU2" s="462"/>
      <c r="AIV2" s="462"/>
      <c r="AIW2" s="462"/>
      <c r="AIX2" s="462"/>
      <c r="AIY2" s="462"/>
      <c r="AIZ2" s="462"/>
      <c r="AJA2" s="462"/>
      <c r="AJB2" s="462"/>
      <c r="AJC2" s="462"/>
      <c r="AJD2" s="462"/>
      <c r="AJE2" s="462"/>
      <c r="AJF2" s="462"/>
      <c r="AJG2" s="462"/>
      <c r="AJH2" s="462"/>
      <c r="AJI2" s="462"/>
      <c r="AJJ2" s="462"/>
      <c r="AJK2" s="462"/>
      <c r="AJL2" s="462"/>
      <c r="AJM2" s="462"/>
      <c r="AJN2" s="462"/>
      <c r="AJO2" s="462"/>
      <c r="AJP2" s="462"/>
      <c r="AJQ2" s="462"/>
      <c r="AJR2" s="462"/>
      <c r="AJS2" s="462"/>
      <c r="AJT2" s="462"/>
      <c r="AJU2" s="462"/>
      <c r="AJV2" s="462"/>
      <c r="AJW2" s="462"/>
      <c r="AJX2" s="462"/>
      <c r="AJY2" s="462"/>
      <c r="AJZ2" s="462"/>
      <c r="AKA2" s="462"/>
      <c r="AKB2" s="462"/>
      <c r="AKC2" s="462"/>
      <c r="AKD2" s="462"/>
      <c r="AKE2" s="462"/>
      <c r="AKF2" s="462"/>
      <c r="AKG2" s="462"/>
      <c r="AKH2" s="462"/>
      <c r="AKI2" s="462"/>
      <c r="AKJ2" s="462"/>
      <c r="AKK2" s="462"/>
      <c r="AKL2" s="462"/>
      <c r="AKM2" s="462"/>
      <c r="AKN2" s="462"/>
      <c r="AKO2" s="462"/>
      <c r="AKP2" s="462"/>
      <c r="AKQ2" s="462"/>
      <c r="AKR2" s="462"/>
      <c r="AKS2" s="462"/>
      <c r="AKT2" s="462"/>
      <c r="AKU2" s="462"/>
      <c r="AKV2" s="462"/>
      <c r="AKW2" s="462"/>
      <c r="AKX2" s="462"/>
      <c r="AKY2" s="462"/>
      <c r="AKZ2" s="462"/>
      <c r="ALA2" s="462"/>
      <c r="ALB2" s="462"/>
      <c r="ALC2" s="462"/>
      <c r="ALD2" s="462"/>
      <c r="ALE2" s="462"/>
      <c r="ALF2" s="462"/>
      <c r="ALG2" s="462"/>
      <c r="ALH2" s="462"/>
      <c r="ALI2" s="462"/>
      <c r="ALJ2" s="462"/>
      <c r="ALK2" s="462"/>
      <c r="ALL2" s="462"/>
      <c r="ALM2" s="462"/>
      <c r="ALN2" s="462"/>
      <c r="ALO2" s="462"/>
      <c r="ALP2" s="462"/>
      <c r="ALQ2" s="462"/>
      <c r="ALR2" s="462"/>
      <c r="ALS2" s="462"/>
      <c r="ALT2" s="462"/>
      <c r="ALU2" s="462"/>
      <c r="ALV2" s="462"/>
      <c r="ALW2" s="462"/>
      <c r="ALX2" s="462"/>
      <c r="ALY2" s="462"/>
      <c r="ALZ2" s="462"/>
      <c r="AMA2" s="462"/>
      <c r="AMB2" s="462"/>
      <c r="AMC2" s="462"/>
      <c r="AMD2" s="462"/>
      <c r="AME2" s="462"/>
    </row>
    <row r="3" spans="1:1019">
      <c r="A3" s="49">
        <v>1</v>
      </c>
      <c r="B3" s="50" t="s">
        <v>56</v>
      </c>
      <c r="C3" s="51" t="s">
        <v>28</v>
      </c>
      <c r="D3" s="51">
        <v>220</v>
      </c>
      <c r="E3" s="9"/>
      <c r="F3" s="9">
        <f>E3*D3</f>
        <v>0</v>
      </c>
      <c r="G3" s="52">
        <v>0.08</v>
      </c>
      <c r="H3" s="733">
        <f>F3+(F3*G3)</f>
        <v>0</v>
      </c>
      <c r="I3" s="786"/>
    </row>
    <row r="4" spans="1:1019">
      <c r="A4" s="49">
        <v>2</v>
      </c>
      <c r="B4" s="50" t="s">
        <v>57</v>
      </c>
      <c r="C4" s="51" t="s">
        <v>12</v>
      </c>
      <c r="D4" s="51">
        <v>800</v>
      </c>
      <c r="E4" s="9"/>
      <c r="F4" s="9">
        <f t="shared" ref="F4:F62" si="0">E4*D4</f>
        <v>0</v>
      </c>
      <c r="G4" s="52">
        <v>0.08</v>
      </c>
      <c r="H4" s="697">
        <f t="shared" ref="H4:H67" si="1">F4+(F4*G4)</f>
        <v>0</v>
      </c>
      <c r="I4" s="786"/>
    </row>
    <row r="5" spans="1:1019">
      <c r="A5" s="49">
        <v>3</v>
      </c>
      <c r="B5" s="50" t="s">
        <v>58</v>
      </c>
      <c r="C5" s="51" t="s">
        <v>12</v>
      </c>
      <c r="D5" s="51">
        <v>130</v>
      </c>
      <c r="E5" s="9"/>
      <c r="F5" s="9">
        <f t="shared" si="0"/>
        <v>0</v>
      </c>
      <c r="G5" s="52">
        <v>0.08</v>
      </c>
      <c r="H5" s="697">
        <f t="shared" si="1"/>
        <v>0</v>
      </c>
      <c r="I5" s="786"/>
    </row>
    <row r="6" spans="1:1019" s="57" customFormat="1" ht="12.75" customHeight="1">
      <c r="A6" s="49">
        <v>4</v>
      </c>
      <c r="B6" s="53" t="s">
        <v>59</v>
      </c>
      <c r="C6" s="54" t="s">
        <v>28</v>
      </c>
      <c r="D6" s="54">
        <v>500</v>
      </c>
      <c r="E6" s="55"/>
      <c r="F6" s="9">
        <f t="shared" si="0"/>
        <v>0</v>
      </c>
      <c r="G6" s="52">
        <v>0.08</v>
      </c>
      <c r="H6" s="697">
        <f t="shared" si="1"/>
        <v>0</v>
      </c>
      <c r="I6" s="788"/>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c r="IW6" s="56"/>
      <c r="IX6" s="56"/>
      <c r="IY6" s="56"/>
      <c r="IZ6" s="56"/>
      <c r="JA6" s="56"/>
      <c r="JB6" s="56"/>
      <c r="JC6" s="56"/>
      <c r="JD6" s="56"/>
      <c r="JE6" s="56"/>
      <c r="JF6" s="56"/>
      <c r="JG6" s="56"/>
      <c r="JH6" s="56"/>
      <c r="JI6" s="56"/>
      <c r="JJ6" s="56"/>
      <c r="JK6" s="56"/>
      <c r="JL6" s="56"/>
      <c r="JM6" s="56"/>
      <c r="JN6" s="56"/>
      <c r="JO6" s="56"/>
      <c r="JP6" s="56"/>
      <c r="JQ6" s="56"/>
      <c r="JR6" s="56"/>
      <c r="JS6" s="56"/>
      <c r="JT6" s="56"/>
      <c r="JU6" s="56"/>
      <c r="JV6" s="56"/>
      <c r="JW6" s="56"/>
      <c r="JX6" s="56"/>
      <c r="JY6" s="56"/>
      <c r="JZ6" s="56"/>
      <c r="KA6" s="56"/>
      <c r="KB6" s="56"/>
      <c r="KC6" s="56"/>
      <c r="KD6" s="56"/>
      <c r="KE6" s="56"/>
      <c r="KF6" s="56"/>
      <c r="KG6" s="56"/>
      <c r="KH6" s="56"/>
      <c r="KI6" s="56"/>
      <c r="KJ6" s="56"/>
      <c r="KK6" s="56"/>
      <c r="KL6" s="56"/>
      <c r="KM6" s="56"/>
      <c r="KN6" s="56"/>
      <c r="KO6" s="56"/>
      <c r="KP6" s="56"/>
      <c r="KQ6" s="56"/>
      <c r="KR6" s="56"/>
      <c r="KS6" s="56"/>
      <c r="KT6" s="56"/>
      <c r="KU6" s="56"/>
      <c r="KV6" s="56"/>
      <c r="KW6" s="56"/>
      <c r="KX6" s="56"/>
      <c r="KY6" s="56"/>
      <c r="KZ6" s="56"/>
      <c r="LA6" s="56"/>
      <c r="LB6" s="56"/>
      <c r="LC6" s="56"/>
      <c r="LD6" s="56"/>
      <c r="LE6" s="56"/>
      <c r="LF6" s="56"/>
      <c r="LG6" s="56"/>
      <c r="LH6" s="56"/>
      <c r="LI6" s="56"/>
      <c r="LJ6" s="56"/>
      <c r="LK6" s="56"/>
      <c r="LL6" s="56"/>
      <c r="LM6" s="56"/>
      <c r="LN6" s="56"/>
      <c r="LO6" s="56"/>
      <c r="LP6" s="56"/>
      <c r="LQ6" s="56"/>
      <c r="LR6" s="56"/>
      <c r="LS6" s="56"/>
      <c r="LT6" s="56"/>
      <c r="LU6" s="56"/>
      <c r="LV6" s="56"/>
      <c r="LW6" s="56"/>
      <c r="LX6" s="56"/>
      <c r="LY6" s="56"/>
      <c r="LZ6" s="56"/>
      <c r="MA6" s="56"/>
      <c r="MB6" s="56"/>
      <c r="MC6" s="56"/>
      <c r="MD6" s="56"/>
      <c r="ME6" s="56"/>
      <c r="MF6" s="56"/>
      <c r="MG6" s="56"/>
      <c r="MH6" s="56"/>
      <c r="MI6" s="56"/>
      <c r="MJ6" s="56"/>
      <c r="MK6" s="56"/>
      <c r="ML6" s="56"/>
      <c r="MM6" s="56"/>
      <c r="MN6" s="56"/>
      <c r="MO6" s="56"/>
      <c r="MP6" s="56"/>
      <c r="MQ6" s="56"/>
      <c r="MR6" s="56"/>
      <c r="MS6" s="56"/>
      <c r="MT6" s="56"/>
      <c r="MU6" s="56"/>
      <c r="MV6" s="56"/>
      <c r="MW6" s="56"/>
      <c r="MX6" s="56"/>
      <c r="MY6" s="56"/>
      <c r="MZ6" s="56"/>
      <c r="NA6" s="56"/>
      <c r="NB6" s="56"/>
      <c r="NC6" s="56"/>
      <c r="ND6" s="56"/>
      <c r="NE6" s="56"/>
      <c r="NF6" s="56"/>
      <c r="NG6" s="56"/>
      <c r="NH6" s="56"/>
      <c r="NI6" s="56"/>
      <c r="NJ6" s="56"/>
      <c r="NK6" s="56"/>
      <c r="NL6" s="56"/>
      <c r="NM6" s="56"/>
      <c r="NN6" s="56"/>
      <c r="NO6" s="56"/>
      <c r="NP6" s="56"/>
      <c r="NQ6" s="56"/>
      <c r="NR6" s="56"/>
      <c r="NS6" s="56"/>
      <c r="NT6" s="56"/>
      <c r="NU6" s="56"/>
      <c r="NV6" s="56"/>
      <c r="NW6" s="56"/>
      <c r="NX6" s="56"/>
      <c r="NY6" s="56"/>
      <c r="NZ6" s="56"/>
      <c r="OA6" s="56"/>
      <c r="OB6" s="56"/>
      <c r="OC6" s="56"/>
      <c r="OD6" s="56"/>
      <c r="OE6" s="56"/>
      <c r="OF6" s="56"/>
      <c r="OG6" s="56"/>
      <c r="OH6" s="56"/>
      <c r="OI6" s="56"/>
      <c r="OJ6" s="56"/>
      <c r="OK6" s="56"/>
      <c r="OL6" s="56"/>
      <c r="OM6" s="56"/>
      <c r="ON6" s="56"/>
      <c r="OO6" s="56"/>
      <c r="OP6" s="56"/>
      <c r="OQ6" s="56"/>
      <c r="OR6" s="56"/>
      <c r="OS6" s="56"/>
      <c r="OT6" s="56"/>
      <c r="OU6" s="56"/>
      <c r="OV6" s="56"/>
      <c r="OW6" s="56"/>
      <c r="OX6" s="56"/>
      <c r="OY6" s="56"/>
      <c r="OZ6" s="56"/>
      <c r="PA6" s="56"/>
      <c r="PB6" s="56"/>
      <c r="PC6" s="56"/>
      <c r="PD6" s="56"/>
      <c r="PE6" s="56"/>
      <c r="PF6" s="56"/>
      <c r="PG6" s="56"/>
      <c r="PH6" s="56"/>
      <c r="PI6" s="56"/>
      <c r="PJ6" s="56"/>
      <c r="PK6" s="56"/>
      <c r="PL6" s="56"/>
      <c r="PM6" s="56"/>
      <c r="PN6" s="56"/>
      <c r="PO6" s="56"/>
      <c r="PP6" s="56"/>
      <c r="PQ6" s="56"/>
      <c r="PR6" s="56"/>
      <c r="PS6" s="56"/>
      <c r="PT6" s="56"/>
      <c r="PU6" s="56"/>
      <c r="PV6" s="56"/>
      <c r="PW6" s="56"/>
      <c r="PX6" s="56"/>
      <c r="PY6" s="56"/>
      <c r="PZ6" s="56"/>
      <c r="QA6" s="56"/>
      <c r="QB6" s="56"/>
      <c r="QC6" s="56"/>
      <c r="QD6" s="56"/>
      <c r="QE6" s="56"/>
      <c r="QF6" s="56"/>
      <c r="QG6" s="56"/>
      <c r="QH6" s="56"/>
      <c r="QI6" s="56"/>
      <c r="QJ6" s="56"/>
      <c r="QK6" s="56"/>
      <c r="QL6" s="56"/>
      <c r="QM6" s="56"/>
      <c r="QN6" s="56"/>
      <c r="QO6" s="56"/>
      <c r="QP6" s="56"/>
      <c r="QQ6" s="56"/>
      <c r="QR6" s="56"/>
      <c r="QS6" s="56"/>
      <c r="QT6" s="56"/>
      <c r="QU6" s="56"/>
      <c r="QV6" s="56"/>
      <c r="QW6" s="56"/>
      <c r="QX6" s="56"/>
      <c r="QY6" s="56"/>
      <c r="QZ6" s="56"/>
      <c r="RA6" s="56"/>
      <c r="RB6" s="56"/>
      <c r="RC6" s="56"/>
      <c r="RD6" s="56"/>
      <c r="RE6" s="56"/>
      <c r="RF6" s="56"/>
      <c r="RG6" s="56"/>
      <c r="RH6" s="56"/>
      <c r="RI6" s="56"/>
      <c r="RJ6" s="56"/>
      <c r="RK6" s="56"/>
      <c r="RL6" s="56"/>
      <c r="RM6" s="56"/>
      <c r="RN6" s="56"/>
      <c r="RO6" s="56"/>
      <c r="RP6" s="56"/>
      <c r="RQ6" s="56"/>
      <c r="RR6" s="56"/>
      <c r="RS6" s="56"/>
      <c r="RT6" s="56"/>
      <c r="RU6" s="56"/>
      <c r="RV6" s="56"/>
      <c r="RW6" s="56"/>
      <c r="RX6" s="56"/>
      <c r="RY6" s="56"/>
      <c r="RZ6" s="56"/>
      <c r="SA6" s="56"/>
      <c r="SB6" s="56"/>
      <c r="SC6" s="56"/>
      <c r="SD6" s="56"/>
      <c r="SE6" s="56"/>
      <c r="SF6" s="56"/>
      <c r="SG6" s="56"/>
      <c r="SH6" s="56"/>
      <c r="SI6" s="56"/>
      <c r="SJ6" s="56"/>
      <c r="SK6" s="56"/>
      <c r="SL6" s="56"/>
      <c r="SM6" s="56"/>
      <c r="SN6" s="56"/>
      <c r="SO6" s="56"/>
      <c r="SP6" s="56"/>
      <c r="SQ6" s="56"/>
      <c r="SR6" s="56"/>
      <c r="SS6" s="56"/>
      <c r="ST6" s="56"/>
      <c r="SU6" s="56"/>
      <c r="SV6" s="56"/>
      <c r="SW6" s="56"/>
      <c r="SX6" s="56"/>
      <c r="SY6" s="56"/>
      <c r="SZ6" s="56"/>
      <c r="TA6" s="56"/>
      <c r="TB6" s="56"/>
      <c r="TC6" s="56"/>
      <c r="TD6" s="56"/>
      <c r="TE6" s="56"/>
      <c r="TF6" s="56"/>
      <c r="TG6" s="56"/>
      <c r="TH6" s="56"/>
      <c r="TI6" s="56"/>
      <c r="TJ6" s="56"/>
      <c r="TK6" s="56"/>
      <c r="TL6" s="56"/>
      <c r="TM6" s="56"/>
      <c r="TN6" s="56"/>
      <c r="TO6" s="56"/>
      <c r="TP6" s="56"/>
      <c r="TQ6" s="56"/>
      <c r="TR6" s="56"/>
      <c r="TS6" s="56"/>
      <c r="TT6" s="56"/>
      <c r="TU6" s="56"/>
      <c r="TV6" s="56"/>
      <c r="TW6" s="56"/>
      <c r="TX6" s="56"/>
      <c r="TY6" s="56"/>
      <c r="TZ6" s="56"/>
      <c r="UA6" s="56"/>
      <c r="UB6" s="56"/>
      <c r="UC6" s="56"/>
      <c r="UD6" s="56"/>
      <c r="UE6" s="56"/>
      <c r="UF6" s="56"/>
      <c r="UG6" s="56"/>
      <c r="UH6" s="56"/>
      <c r="UI6" s="56"/>
      <c r="UJ6" s="56"/>
      <c r="UK6" s="56"/>
      <c r="UL6" s="56"/>
      <c r="UM6" s="56"/>
      <c r="UN6" s="56"/>
      <c r="UO6" s="56"/>
      <c r="UP6" s="56"/>
      <c r="UQ6" s="56"/>
      <c r="UR6" s="56"/>
      <c r="US6" s="56"/>
      <c r="UT6" s="56"/>
      <c r="UU6" s="56"/>
      <c r="UV6" s="56"/>
      <c r="UW6" s="56"/>
      <c r="UX6" s="56"/>
      <c r="UY6" s="56"/>
      <c r="UZ6" s="56"/>
      <c r="VA6" s="56"/>
      <c r="VB6" s="56"/>
      <c r="VC6" s="56"/>
      <c r="VD6" s="56"/>
      <c r="VE6" s="56"/>
      <c r="VF6" s="56"/>
      <c r="VG6" s="56"/>
      <c r="VH6" s="56"/>
      <c r="VI6" s="56"/>
      <c r="VJ6" s="56"/>
      <c r="VK6" s="56"/>
      <c r="VL6" s="56"/>
      <c r="VM6" s="56"/>
      <c r="VN6" s="56"/>
      <c r="VO6" s="56"/>
      <c r="VP6" s="56"/>
      <c r="VQ6" s="56"/>
      <c r="VR6" s="56"/>
      <c r="VS6" s="56"/>
      <c r="VT6" s="56"/>
      <c r="VU6" s="56"/>
      <c r="VV6" s="56"/>
      <c r="VW6" s="56"/>
      <c r="VX6" s="56"/>
      <c r="VY6" s="56"/>
      <c r="VZ6" s="56"/>
      <c r="WA6" s="56"/>
      <c r="WB6" s="56"/>
      <c r="WC6" s="56"/>
      <c r="WD6" s="56"/>
      <c r="WE6" s="56"/>
      <c r="WF6" s="56"/>
      <c r="WG6" s="56"/>
      <c r="WH6" s="56"/>
      <c r="WI6" s="56"/>
      <c r="WJ6" s="56"/>
      <c r="WK6" s="56"/>
      <c r="WL6" s="56"/>
      <c r="WM6" s="56"/>
      <c r="WN6" s="56"/>
      <c r="WO6" s="56"/>
      <c r="WP6" s="56"/>
      <c r="WQ6" s="56"/>
      <c r="WR6" s="56"/>
      <c r="WS6" s="56"/>
      <c r="WT6" s="56"/>
      <c r="WU6" s="56"/>
      <c r="WV6" s="56"/>
      <c r="WW6" s="56"/>
      <c r="WX6" s="56"/>
      <c r="WY6" s="56"/>
      <c r="WZ6" s="56"/>
      <c r="XA6" s="56"/>
      <c r="XB6" s="56"/>
      <c r="XC6" s="56"/>
      <c r="XD6" s="56"/>
      <c r="XE6" s="56"/>
      <c r="XF6" s="56"/>
      <c r="XG6" s="56"/>
      <c r="XH6" s="56"/>
      <c r="XI6" s="56"/>
      <c r="XJ6" s="56"/>
      <c r="XK6" s="56"/>
      <c r="XL6" s="56"/>
      <c r="XM6" s="56"/>
      <c r="XN6" s="56"/>
      <c r="XO6" s="56"/>
      <c r="XP6" s="56"/>
      <c r="XQ6" s="56"/>
      <c r="XR6" s="56"/>
      <c r="XS6" s="56"/>
      <c r="XT6" s="56"/>
      <c r="XU6" s="56"/>
      <c r="XV6" s="56"/>
      <c r="XW6" s="56"/>
      <c r="XX6" s="56"/>
      <c r="XY6" s="56"/>
      <c r="XZ6" s="56"/>
      <c r="YA6" s="56"/>
      <c r="YB6" s="56"/>
      <c r="YC6" s="56"/>
      <c r="YD6" s="56"/>
      <c r="YE6" s="56"/>
      <c r="YF6" s="56"/>
      <c r="YG6" s="56"/>
      <c r="YH6" s="56"/>
      <c r="YI6" s="56"/>
      <c r="YJ6" s="56"/>
      <c r="YK6" s="56"/>
      <c r="YL6" s="56"/>
      <c r="YM6" s="56"/>
      <c r="YN6" s="56"/>
      <c r="YO6" s="56"/>
      <c r="YP6" s="56"/>
      <c r="YQ6" s="56"/>
      <c r="YR6" s="56"/>
      <c r="YS6" s="56"/>
      <c r="YT6" s="56"/>
      <c r="YU6" s="56"/>
      <c r="YV6" s="56"/>
      <c r="YW6" s="56"/>
      <c r="YX6" s="56"/>
      <c r="YY6" s="56"/>
      <c r="YZ6" s="56"/>
      <c r="ZA6" s="56"/>
      <c r="ZB6" s="56"/>
      <c r="ZC6" s="56"/>
      <c r="ZD6" s="56"/>
      <c r="ZE6" s="56"/>
      <c r="ZF6" s="56"/>
      <c r="ZG6" s="56"/>
      <c r="ZH6" s="56"/>
      <c r="ZI6" s="56"/>
      <c r="ZJ6" s="56"/>
      <c r="ZK6" s="56"/>
      <c r="ZL6" s="56"/>
      <c r="ZM6" s="56"/>
      <c r="ZN6" s="56"/>
      <c r="ZO6" s="56"/>
      <c r="ZP6" s="56"/>
      <c r="ZQ6" s="56"/>
      <c r="ZR6" s="56"/>
      <c r="ZS6" s="56"/>
      <c r="ZT6" s="56"/>
      <c r="ZU6" s="56"/>
      <c r="ZV6" s="56"/>
      <c r="ZW6" s="56"/>
      <c r="ZX6" s="56"/>
      <c r="ZY6" s="56"/>
      <c r="ZZ6" s="56"/>
      <c r="AAA6" s="56"/>
      <c r="AAB6" s="56"/>
      <c r="AAC6" s="56"/>
      <c r="AAD6" s="56"/>
      <c r="AAE6" s="56"/>
      <c r="AAF6" s="56"/>
      <c r="AAG6" s="56"/>
      <c r="AAH6" s="56"/>
      <c r="AAI6" s="56"/>
      <c r="AAJ6" s="56"/>
      <c r="AAK6" s="56"/>
      <c r="AAL6" s="56"/>
      <c r="AAM6" s="56"/>
      <c r="AAN6" s="56"/>
      <c r="AAO6" s="56"/>
      <c r="AAP6" s="56"/>
      <c r="AAQ6" s="56"/>
      <c r="AAR6" s="56"/>
      <c r="AAS6" s="56"/>
      <c r="AAT6" s="56"/>
      <c r="AAU6" s="56"/>
      <c r="AAV6" s="56"/>
      <c r="AAW6" s="56"/>
      <c r="AAX6" s="56"/>
      <c r="AAY6" s="56"/>
      <c r="AAZ6" s="56"/>
      <c r="ABA6" s="56"/>
      <c r="ABB6" s="56"/>
      <c r="ABC6" s="56"/>
      <c r="ABD6" s="56"/>
      <c r="ABE6" s="56"/>
      <c r="ABF6" s="56"/>
      <c r="ABG6" s="56"/>
      <c r="ABH6" s="56"/>
      <c r="ABI6" s="56"/>
      <c r="ABJ6" s="56"/>
      <c r="ABK6" s="56"/>
      <c r="ABL6" s="56"/>
      <c r="ABM6" s="56"/>
      <c r="ABN6" s="56"/>
      <c r="ABO6" s="56"/>
      <c r="ABP6" s="56"/>
      <c r="ABQ6" s="56"/>
      <c r="ABR6" s="56"/>
      <c r="ABS6" s="56"/>
      <c r="ABT6" s="56"/>
      <c r="ABU6" s="56"/>
      <c r="ABV6" s="56"/>
      <c r="ABW6" s="56"/>
      <c r="ABX6" s="56"/>
      <c r="ABY6" s="56"/>
      <c r="ABZ6" s="56"/>
      <c r="ACA6" s="56"/>
      <c r="ACB6" s="56"/>
      <c r="ACC6" s="56"/>
      <c r="ACD6" s="56"/>
      <c r="ACE6" s="56"/>
      <c r="ACF6" s="56"/>
      <c r="ACG6" s="56"/>
      <c r="ACH6" s="56"/>
      <c r="ACI6" s="56"/>
      <c r="ACJ6" s="56"/>
      <c r="ACK6" s="56"/>
      <c r="ACL6" s="56"/>
      <c r="ACM6" s="56"/>
      <c r="ACN6" s="56"/>
      <c r="ACO6" s="56"/>
      <c r="ACP6" s="56"/>
      <c r="ACQ6" s="56"/>
      <c r="ACR6" s="56"/>
      <c r="ACS6" s="56"/>
      <c r="ACT6" s="56"/>
      <c r="ACU6" s="56"/>
      <c r="ACV6" s="56"/>
      <c r="ACW6" s="56"/>
      <c r="ACX6" s="56"/>
      <c r="ACY6" s="56"/>
      <c r="ACZ6" s="56"/>
      <c r="ADA6" s="56"/>
      <c r="ADB6" s="56"/>
      <c r="ADC6" s="56"/>
      <c r="ADD6" s="56"/>
      <c r="ADE6" s="56"/>
      <c r="ADF6" s="56"/>
      <c r="ADG6" s="56"/>
      <c r="ADH6" s="56"/>
      <c r="ADI6" s="56"/>
      <c r="ADJ6" s="56"/>
      <c r="ADK6" s="56"/>
      <c r="ADL6" s="56"/>
      <c r="ADM6" s="56"/>
      <c r="ADN6" s="56"/>
      <c r="ADO6" s="56"/>
      <c r="ADP6" s="56"/>
      <c r="ADQ6" s="56"/>
      <c r="ADR6" s="56"/>
      <c r="ADS6" s="56"/>
      <c r="ADT6" s="56"/>
      <c r="ADU6" s="56"/>
      <c r="ADV6" s="56"/>
      <c r="ADW6" s="56"/>
      <c r="ADX6" s="56"/>
      <c r="ADY6" s="56"/>
      <c r="ADZ6" s="56"/>
      <c r="AEA6" s="56"/>
      <c r="AEB6" s="56"/>
      <c r="AEC6" s="56"/>
      <c r="AED6" s="56"/>
      <c r="AEE6" s="56"/>
      <c r="AEF6" s="56"/>
      <c r="AEG6" s="56"/>
      <c r="AEH6" s="56"/>
      <c r="AEI6" s="56"/>
      <c r="AEJ6" s="56"/>
      <c r="AEK6" s="56"/>
      <c r="AEL6" s="56"/>
      <c r="AEM6" s="56"/>
      <c r="AEN6" s="56"/>
      <c r="AEO6" s="56"/>
      <c r="AEP6" s="56"/>
      <c r="AEQ6" s="56"/>
      <c r="AER6" s="56"/>
      <c r="AES6" s="56"/>
      <c r="AET6" s="56"/>
      <c r="AEU6" s="56"/>
      <c r="AEV6" s="56"/>
      <c r="AEW6" s="56"/>
      <c r="AEX6" s="56"/>
      <c r="AEY6" s="56"/>
      <c r="AEZ6" s="56"/>
      <c r="AFA6" s="56"/>
      <c r="AFB6" s="56"/>
      <c r="AFC6" s="56"/>
      <c r="AFD6" s="56"/>
      <c r="AFE6" s="56"/>
      <c r="AFF6" s="56"/>
      <c r="AFG6" s="56"/>
      <c r="AFH6" s="56"/>
      <c r="AFI6" s="56"/>
      <c r="AFJ6" s="56"/>
      <c r="AFK6" s="56"/>
      <c r="AFL6" s="56"/>
      <c r="AFM6" s="56"/>
      <c r="AFN6" s="56"/>
      <c r="AFO6" s="56"/>
      <c r="AFP6" s="56"/>
      <c r="AFQ6" s="56"/>
      <c r="AFR6" s="56"/>
      <c r="AFS6" s="56"/>
      <c r="AFT6" s="56"/>
      <c r="AFU6" s="56"/>
      <c r="AFV6" s="56"/>
      <c r="AFW6" s="56"/>
      <c r="AFX6" s="56"/>
      <c r="AFY6" s="56"/>
      <c r="AFZ6" s="56"/>
      <c r="AGA6" s="56"/>
      <c r="AGB6" s="56"/>
      <c r="AGC6" s="56"/>
      <c r="AGD6" s="56"/>
      <c r="AGE6" s="56"/>
      <c r="AGF6" s="56"/>
      <c r="AGG6" s="56"/>
      <c r="AGH6" s="56"/>
      <c r="AGI6" s="56"/>
      <c r="AGJ6" s="56"/>
      <c r="AGK6" s="56"/>
      <c r="AGL6" s="56"/>
      <c r="AGM6" s="56"/>
      <c r="AGN6" s="56"/>
      <c r="AGO6" s="56"/>
      <c r="AGP6" s="56"/>
      <c r="AGQ6" s="56"/>
      <c r="AGR6" s="56"/>
      <c r="AGS6" s="56"/>
      <c r="AGT6" s="56"/>
      <c r="AGU6" s="56"/>
      <c r="AGV6" s="56"/>
      <c r="AGW6" s="56"/>
      <c r="AGX6" s="56"/>
      <c r="AGY6" s="56"/>
      <c r="AGZ6" s="56"/>
      <c r="AHA6" s="56"/>
      <c r="AHB6" s="56"/>
      <c r="AHC6" s="56"/>
      <c r="AHD6" s="56"/>
      <c r="AHE6" s="56"/>
      <c r="AHF6" s="56"/>
      <c r="AHG6" s="56"/>
      <c r="AHH6" s="56"/>
      <c r="AHI6" s="56"/>
      <c r="AHJ6" s="56"/>
      <c r="AHK6" s="56"/>
      <c r="AHL6" s="56"/>
      <c r="AHM6" s="56"/>
      <c r="AHN6" s="56"/>
      <c r="AHO6" s="56"/>
      <c r="AHP6" s="56"/>
      <c r="AHQ6" s="56"/>
      <c r="AHR6" s="56"/>
      <c r="AHS6" s="56"/>
      <c r="AHT6" s="56"/>
      <c r="AHU6" s="56"/>
      <c r="AHV6" s="56"/>
      <c r="AHW6" s="56"/>
      <c r="AHX6" s="56"/>
      <c r="AHY6" s="56"/>
      <c r="AHZ6" s="56"/>
      <c r="AIA6" s="56"/>
      <c r="AIB6" s="56"/>
      <c r="AIC6" s="56"/>
      <c r="AID6" s="56"/>
      <c r="AIE6" s="56"/>
      <c r="AIF6" s="56"/>
      <c r="AIG6" s="56"/>
      <c r="AIH6" s="56"/>
      <c r="AII6" s="56"/>
      <c r="AIJ6" s="56"/>
      <c r="AIK6" s="56"/>
      <c r="AIL6" s="56"/>
      <c r="AIM6" s="56"/>
      <c r="AIN6" s="56"/>
      <c r="AIO6" s="56"/>
      <c r="AIP6" s="56"/>
      <c r="AIQ6" s="56"/>
      <c r="AIR6" s="56"/>
      <c r="AIS6" s="56"/>
      <c r="AIT6" s="56"/>
      <c r="AIU6" s="56"/>
      <c r="AIV6" s="56"/>
      <c r="AIW6" s="56"/>
      <c r="AIX6" s="56"/>
      <c r="AIY6" s="56"/>
      <c r="AIZ6" s="56"/>
      <c r="AJA6" s="56"/>
      <c r="AJB6" s="56"/>
      <c r="AJC6" s="56"/>
      <c r="AJD6" s="56"/>
      <c r="AJE6" s="56"/>
      <c r="AJF6" s="56"/>
      <c r="AJG6" s="56"/>
      <c r="AJH6" s="56"/>
      <c r="AJI6" s="56"/>
      <c r="AJJ6" s="56"/>
      <c r="AJK6" s="56"/>
      <c r="AJL6" s="56"/>
      <c r="AJM6" s="56"/>
      <c r="AJN6" s="56"/>
      <c r="AJO6" s="56"/>
      <c r="AJP6" s="56"/>
      <c r="AJQ6" s="56"/>
      <c r="AJR6" s="56"/>
      <c r="AJS6" s="56"/>
      <c r="AJT6" s="56"/>
      <c r="AJU6" s="56"/>
      <c r="AJV6" s="56"/>
      <c r="AJW6" s="56"/>
      <c r="AJX6" s="56"/>
      <c r="AJY6" s="56"/>
      <c r="AJZ6" s="56"/>
      <c r="AKA6" s="56"/>
      <c r="AKB6" s="56"/>
      <c r="AKC6" s="56"/>
      <c r="AKD6" s="56"/>
      <c r="AKE6" s="56"/>
      <c r="AKF6" s="56"/>
      <c r="AKG6" s="56"/>
      <c r="AKH6" s="56"/>
      <c r="AKI6" s="56"/>
      <c r="AKJ6" s="56"/>
      <c r="AKK6" s="56"/>
      <c r="AKL6" s="56"/>
      <c r="AKM6" s="56"/>
      <c r="AKN6" s="56"/>
      <c r="AKO6" s="56"/>
      <c r="AKP6" s="56"/>
      <c r="AKQ6" s="56"/>
      <c r="AKR6" s="56"/>
      <c r="AKS6" s="56"/>
      <c r="AKT6" s="56"/>
      <c r="AKU6" s="56"/>
      <c r="AKV6" s="56"/>
      <c r="AKW6" s="56"/>
      <c r="AKX6" s="56"/>
      <c r="AKY6" s="56"/>
      <c r="AKZ6" s="56"/>
      <c r="ALA6" s="56"/>
      <c r="ALB6" s="56"/>
      <c r="ALC6" s="56"/>
      <c r="ALD6" s="56"/>
      <c r="ALE6" s="56"/>
      <c r="ALF6" s="56"/>
      <c r="ALG6" s="56"/>
      <c r="ALH6" s="56"/>
      <c r="ALI6" s="56"/>
      <c r="ALJ6" s="56"/>
      <c r="ALK6" s="56"/>
      <c r="ALL6" s="56"/>
      <c r="ALM6" s="56"/>
      <c r="ALN6" s="56"/>
      <c r="ALO6" s="56"/>
      <c r="ALP6" s="56"/>
      <c r="ALQ6" s="56"/>
      <c r="ALR6" s="56"/>
      <c r="ALS6" s="56"/>
      <c r="ALT6" s="56"/>
      <c r="ALU6" s="56"/>
      <c r="ALV6" s="56"/>
      <c r="ALW6" s="56"/>
      <c r="ALX6" s="56"/>
      <c r="ALY6" s="56"/>
      <c r="ALZ6" s="56"/>
      <c r="AMA6" s="56"/>
      <c r="AMB6" s="56"/>
      <c r="AMC6" s="56"/>
      <c r="AMD6" s="56"/>
      <c r="AME6" s="56"/>
    </row>
    <row r="7" spans="1:1019" ht="27.75" customHeight="1">
      <c r="A7" s="58">
        <v>5</v>
      </c>
      <c r="B7" s="6" t="s">
        <v>60</v>
      </c>
      <c r="C7" s="59" t="s">
        <v>12</v>
      </c>
      <c r="D7" s="60">
        <v>160</v>
      </c>
      <c r="E7" s="61"/>
      <c r="F7" s="9">
        <f t="shared" si="0"/>
        <v>0</v>
      </c>
      <c r="G7" s="52">
        <v>0.08</v>
      </c>
      <c r="H7" s="697">
        <f t="shared" si="1"/>
        <v>0</v>
      </c>
      <c r="I7" s="786"/>
    </row>
    <row r="8" spans="1:1019" ht="81.75" customHeight="1">
      <c r="A8" s="62">
        <v>6</v>
      </c>
      <c r="B8" s="63" t="s">
        <v>61</v>
      </c>
      <c r="C8" s="54" t="s">
        <v>12</v>
      </c>
      <c r="D8" s="54">
        <v>540</v>
      </c>
      <c r="E8" s="9"/>
      <c r="F8" s="9">
        <f t="shared" si="0"/>
        <v>0</v>
      </c>
      <c r="G8" s="52">
        <v>0.08</v>
      </c>
      <c r="H8" s="697">
        <f t="shared" si="1"/>
        <v>0</v>
      </c>
      <c r="I8" s="786"/>
    </row>
    <row r="9" spans="1:1019" ht="71.25" customHeight="1">
      <c r="A9" s="49">
        <v>7</v>
      </c>
      <c r="B9" s="63" t="s">
        <v>62</v>
      </c>
      <c r="C9" s="54" t="s">
        <v>12</v>
      </c>
      <c r="D9" s="54">
        <v>2000</v>
      </c>
      <c r="E9" s="9"/>
      <c r="F9" s="9">
        <f t="shared" si="0"/>
        <v>0</v>
      </c>
      <c r="G9" s="52">
        <v>0.08</v>
      </c>
      <c r="H9" s="697">
        <f t="shared" si="1"/>
        <v>0</v>
      </c>
      <c r="I9" s="786"/>
    </row>
    <row r="10" spans="1:1019">
      <c r="A10" s="49">
        <v>8</v>
      </c>
      <c r="B10" s="64" t="s">
        <v>63</v>
      </c>
      <c r="C10" s="65" t="s">
        <v>28</v>
      </c>
      <c r="D10" s="65">
        <v>500</v>
      </c>
      <c r="E10" s="9"/>
      <c r="F10" s="9">
        <f t="shared" si="0"/>
        <v>0</v>
      </c>
      <c r="G10" s="52">
        <v>0.08</v>
      </c>
      <c r="H10" s="697">
        <f t="shared" si="1"/>
        <v>0</v>
      </c>
      <c r="I10" s="786"/>
    </row>
    <row r="11" spans="1:1019">
      <c r="A11" s="49">
        <v>9</v>
      </c>
      <c r="B11" s="64" t="s">
        <v>64</v>
      </c>
      <c r="C11" s="65" t="s">
        <v>28</v>
      </c>
      <c r="D11" s="65">
        <v>500</v>
      </c>
      <c r="E11" s="9"/>
      <c r="F11" s="9">
        <f t="shared" si="0"/>
        <v>0</v>
      </c>
      <c r="G11" s="52">
        <v>0.08</v>
      </c>
      <c r="H11" s="697">
        <f t="shared" si="1"/>
        <v>0</v>
      </c>
      <c r="I11" s="786"/>
    </row>
    <row r="12" spans="1:1019">
      <c r="A12" s="49">
        <v>10</v>
      </c>
      <c r="B12" s="64" t="s">
        <v>65</v>
      </c>
      <c r="C12" s="65" t="s">
        <v>28</v>
      </c>
      <c r="D12" s="65">
        <v>1000</v>
      </c>
      <c r="E12" s="9"/>
      <c r="F12" s="9">
        <f t="shared" si="0"/>
        <v>0</v>
      </c>
      <c r="G12" s="52">
        <v>0.08</v>
      </c>
      <c r="H12" s="697">
        <f t="shared" si="1"/>
        <v>0</v>
      </c>
      <c r="I12" s="786"/>
    </row>
    <row r="13" spans="1:1019" ht="16.5" customHeight="1">
      <c r="A13" s="148">
        <v>11</v>
      </c>
      <c r="B13" s="143" t="s">
        <v>66</v>
      </c>
      <c r="C13" s="143" t="s">
        <v>28</v>
      </c>
      <c r="D13" s="66">
        <v>200</v>
      </c>
      <c r="E13" s="395"/>
      <c r="F13" s="9">
        <f t="shared" si="0"/>
        <v>0</v>
      </c>
      <c r="G13" s="52">
        <v>0.08</v>
      </c>
      <c r="H13" s="697">
        <f t="shared" si="1"/>
        <v>0</v>
      </c>
      <c r="I13" s="786"/>
    </row>
    <row r="14" spans="1:1019" ht="16.5" customHeight="1">
      <c r="A14" s="147">
        <v>12</v>
      </c>
      <c r="B14" s="144" t="s">
        <v>67</v>
      </c>
      <c r="C14" s="144" t="s">
        <v>28</v>
      </c>
      <c r="D14" s="144">
        <v>400</v>
      </c>
      <c r="E14" s="399"/>
      <c r="F14" s="9">
        <f t="shared" si="0"/>
        <v>0</v>
      </c>
      <c r="G14" s="52">
        <v>0.08</v>
      </c>
      <c r="H14" s="697">
        <f t="shared" si="1"/>
        <v>0</v>
      </c>
      <c r="I14" s="786"/>
    </row>
    <row r="15" spans="1:1019">
      <c r="A15" s="68">
        <v>13</v>
      </c>
      <c r="B15" s="69" t="s">
        <v>68</v>
      </c>
      <c r="C15" s="70" t="s">
        <v>28</v>
      </c>
      <c r="D15" s="70">
        <v>2100</v>
      </c>
      <c r="E15" s="71"/>
      <c r="F15" s="9">
        <f t="shared" si="0"/>
        <v>0</v>
      </c>
      <c r="G15" s="52">
        <v>0.08</v>
      </c>
      <c r="H15" s="697">
        <f t="shared" si="1"/>
        <v>0</v>
      </c>
      <c r="I15" s="786"/>
    </row>
    <row r="16" spans="1:1019">
      <c r="A16" s="49">
        <v>14</v>
      </c>
      <c r="B16" s="50" t="s">
        <v>69</v>
      </c>
      <c r="C16" s="51" t="s">
        <v>28</v>
      </c>
      <c r="D16" s="51">
        <v>130</v>
      </c>
      <c r="E16" s="9"/>
      <c r="F16" s="9">
        <f t="shared" si="0"/>
        <v>0</v>
      </c>
      <c r="G16" s="52">
        <v>0.08</v>
      </c>
      <c r="H16" s="697">
        <f t="shared" si="1"/>
        <v>0</v>
      </c>
      <c r="I16" s="786"/>
    </row>
    <row r="17" spans="1:9">
      <c r="A17" s="49">
        <v>15</v>
      </c>
      <c r="B17" s="50" t="s">
        <v>70</v>
      </c>
      <c r="C17" s="51" t="s">
        <v>28</v>
      </c>
      <c r="D17" s="51">
        <v>40</v>
      </c>
      <c r="E17" s="9"/>
      <c r="F17" s="9">
        <f t="shared" si="0"/>
        <v>0</v>
      </c>
      <c r="G17" s="52">
        <v>0.08</v>
      </c>
      <c r="H17" s="697">
        <f t="shared" si="1"/>
        <v>0</v>
      </c>
      <c r="I17" s="786"/>
    </row>
    <row r="18" spans="1:9">
      <c r="A18" s="49">
        <v>16</v>
      </c>
      <c r="B18" s="72" t="s">
        <v>71</v>
      </c>
      <c r="C18" s="73" t="s">
        <v>28</v>
      </c>
      <c r="D18" s="73">
        <v>30</v>
      </c>
      <c r="E18" s="74"/>
      <c r="F18" s="554">
        <f t="shared" si="0"/>
        <v>0</v>
      </c>
      <c r="G18" s="555">
        <v>0.08</v>
      </c>
      <c r="H18" s="698">
        <f t="shared" si="1"/>
        <v>0</v>
      </c>
      <c r="I18" s="786"/>
    </row>
    <row r="19" spans="1:9">
      <c r="A19" s="915">
        <v>17</v>
      </c>
      <c r="B19" s="77" t="s">
        <v>72</v>
      </c>
      <c r="C19" s="78"/>
      <c r="D19" s="78"/>
      <c r="E19" s="79"/>
      <c r="F19" s="394"/>
      <c r="G19" s="553"/>
      <c r="H19" s="564"/>
      <c r="I19" s="789"/>
    </row>
    <row r="20" spans="1:9">
      <c r="A20" s="915"/>
      <c r="B20" s="50" t="s">
        <v>73</v>
      </c>
      <c r="C20" s="51" t="s">
        <v>28</v>
      </c>
      <c r="D20" s="51">
        <v>100</v>
      </c>
      <c r="E20" s="9"/>
      <c r="F20" s="556">
        <f t="shared" si="0"/>
        <v>0</v>
      </c>
      <c r="G20" s="557">
        <v>0.08</v>
      </c>
      <c r="H20" s="702">
        <f t="shared" si="1"/>
        <v>0</v>
      </c>
      <c r="I20" s="786"/>
    </row>
    <row r="21" spans="1:9">
      <c r="A21" s="915"/>
      <c r="B21" s="50" t="s">
        <v>74</v>
      </c>
      <c r="C21" s="51" t="s">
        <v>28</v>
      </c>
      <c r="D21" s="51">
        <v>150</v>
      </c>
      <c r="E21" s="9"/>
      <c r="F21" s="9">
        <f t="shared" si="0"/>
        <v>0</v>
      </c>
      <c r="G21" s="52">
        <v>0.08</v>
      </c>
      <c r="H21" s="697">
        <f t="shared" si="1"/>
        <v>0</v>
      </c>
      <c r="I21" s="786"/>
    </row>
    <row r="22" spans="1:9">
      <c r="A22" s="918"/>
      <c r="B22" s="80" t="s">
        <v>75</v>
      </c>
      <c r="C22" s="81" t="s">
        <v>28</v>
      </c>
      <c r="D22" s="81">
        <v>100</v>
      </c>
      <c r="E22" s="554"/>
      <c r="F22" s="558">
        <f t="shared" si="0"/>
        <v>0</v>
      </c>
      <c r="G22" s="555">
        <v>0.08</v>
      </c>
      <c r="H22" s="790">
        <f t="shared" si="1"/>
        <v>0</v>
      </c>
      <c r="I22" s="786"/>
    </row>
    <row r="23" spans="1:9">
      <c r="A23" s="916">
        <v>18</v>
      </c>
      <c r="B23" s="670" t="s">
        <v>76</v>
      </c>
      <c r="C23" s="78"/>
      <c r="D23" s="78"/>
      <c r="E23" s="394"/>
      <c r="F23" s="394"/>
      <c r="G23" s="553"/>
      <c r="H23" s="394"/>
      <c r="I23" s="789"/>
    </row>
    <row r="24" spans="1:9" ht="14.25" customHeight="1">
      <c r="A24" s="916"/>
      <c r="B24" s="671" t="s">
        <v>73</v>
      </c>
      <c r="C24" s="145" t="s">
        <v>28</v>
      </c>
      <c r="D24" s="146">
        <v>100</v>
      </c>
      <c r="E24" s="559"/>
      <c r="F24" s="560">
        <f t="shared" si="0"/>
        <v>0</v>
      </c>
      <c r="G24" s="557">
        <v>0.08</v>
      </c>
      <c r="H24" s="702">
        <f t="shared" si="1"/>
        <v>0</v>
      </c>
      <c r="I24" s="786"/>
    </row>
    <row r="25" spans="1:9">
      <c r="A25" s="916"/>
      <c r="B25" s="672" t="s">
        <v>74</v>
      </c>
      <c r="C25" s="83" t="s">
        <v>28</v>
      </c>
      <c r="D25" s="83">
        <v>150</v>
      </c>
      <c r="E25" s="84"/>
      <c r="F25" s="9">
        <f t="shared" si="0"/>
        <v>0</v>
      </c>
      <c r="G25" s="52">
        <v>0.08</v>
      </c>
      <c r="H25" s="697">
        <f t="shared" si="1"/>
        <v>0</v>
      </c>
      <c r="I25" s="786"/>
    </row>
    <row r="26" spans="1:9">
      <c r="A26" s="916"/>
      <c r="B26" s="673" t="s">
        <v>75</v>
      </c>
      <c r="C26" s="86" t="s">
        <v>28</v>
      </c>
      <c r="D26" s="87">
        <v>100</v>
      </c>
      <c r="E26" s="75"/>
      <c r="F26" s="9">
        <f t="shared" si="0"/>
        <v>0</v>
      </c>
      <c r="G26" s="561">
        <v>0.08</v>
      </c>
      <c r="H26" s="698">
        <f t="shared" si="1"/>
        <v>0</v>
      </c>
      <c r="I26" s="786"/>
    </row>
    <row r="27" spans="1:9">
      <c r="A27" s="919">
        <v>19</v>
      </c>
      <c r="B27" s="77"/>
      <c r="C27" s="78"/>
      <c r="D27" s="78"/>
      <c r="E27" s="79"/>
      <c r="F27" s="393"/>
      <c r="G27" s="553"/>
      <c r="H27" s="705"/>
      <c r="I27" s="786"/>
    </row>
    <row r="28" spans="1:9">
      <c r="A28" s="915"/>
      <c r="B28" s="50" t="s">
        <v>73</v>
      </c>
      <c r="C28" s="51" t="s">
        <v>28</v>
      </c>
      <c r="D28" s="51">
        <v>50</v>
      </c>
      <c r="E28" s="9"/>
      <c r="F28" s="9">
        <f t="shared" si="0"/>
        <v>0</v>
      </c>
      <c r="G28" s="562">
        <v>0.08</v>
      </c>
      <c r="H28" s="702">
        <f t="shared" si="1"/>
        <v>0</v>
      </c>
      <c r="I28" s="786"/>
    </row>
    <row r="29" spans="1:9">
      <c r="A29" s="915"/>
      <c r="B29" s="50" t="s">
        <v>74</v>
      </c>
      <c r="C29" s="51" t="s">
        <v>28</v>
      </c>
      <c r="D29" s="51">
        <v>50</v>
      </c>
      <c r="E29" s="9"/>
      <c r="F29" s="9">
        <f t="shared" si="0"/>
        <v>0</v>
      </c>
      <c r="G29" s="540">
        <v>0.08</v>
      </c>
      <c r="H29" s="705">
        <f t="shared" si="1"/>
        <v>0</v>
      </c>
      <c r="I29" s="786"/>
    </row>
    <row r="30" spans="1:9">
      <c r="A30" s="915"/>
      <c r="B30" s="50" t="s">
        <v>75</v>
      </c>
      <c r="C30" s="67" t="s">
        <v>28</v>
      </c>
      <c r="D30" s="88">
        <v>50</v>
      </c>
      <c r="E30" s="89"/>
      <c r="F30" s="9">
        <f t="shared" si="0"/>
        <v>0</v>
      </c>
      <c r="G30" s="563">
        <v>0.08</v>
      </c>
      <c r="H30" s="734">
        <f t="shared" si="1"/>
        <v>0</v>
      </c>
      <c r="I30" s="786"/>
    </row>
    <row r="31" spans="1:9" ht="15.75" customHeight="1">
      <c r="A31" s="915">
        <v>20</v>
      </c>
      <c r="B31" s="77" t="s">
        <v>77</v>
      </c>
      <c r="C31" s="78"/>
      <c r="D31" s="78"/>
      <c r="E31" s="79"/>
      <c r="F31" s="393"/>
      <c r="G31" s="553"/>
      <c r="H31" s="394"/>
      <c r="I31" s="789"/>
    </row>
    <row r="32" spans="1:9">
      <c r="A32" s="915"/>
      <c r="B32" s="50" t="s">
        <v>73</v>
      </c>
      <c r="C32" s="51" t="s">
        <v>28</v>
      </c>
      <c r="D32" s="51">
        <v>50</v>
      </c>
      <c r="E32" s="9"/>
      <c r="F32" s="9">
        <f t="shared" si="0"/>
        <v>0</v>
      </c>
      <c r="G32" s="562">
        <v>0.08</v>
      </c>
      <c r="H32" s="702">
        <f t="shared" si="1"/>
        <v>0</v>
      </c>
      <c r="I32" s="786"/>
    </row>
    <row r="33" spans="1:9">
      <c r="A33" s="915"/>
      <c r="B33" s="50" t="s">
        <v>74</v>
      </c>
      <c r="C33" s="51" t="s">
        <v>28</v>
      </c>
      <c r="D33" s="51">
        <v>50</v>
      </c>
      <c r="E33" s="9"/>
      <c r="F33" s="9">
        <f t="shared" si="0"/>
        <v>0</v>
      </c>
      <c r="G33" s="52">
        <v>0.08</v>
      </c>
      <c r="H33" s="697">
        <f t="shared" si="1"/>
        <v>0</v>
      </c>
      <c r="I33" s="786"/>
    </row>
    <row r="34" spans="1:9">
      <c r="A34" s="915"/>
      <c r="B34" s="50" t="s">
        <v>75</v>
      </c>
      <c r="C34" s="81" t="s">
        <v>28</v>
      </c>
      <c r="D34" s="81">
        <v>50</v>
      </c>
      <c r="E34" s="82"/>
      <c r="F34" s="554">
        <f t="shared" si="0"/>
        <v>0</v>
      </c>
      <c r="G34" s="555">
        <v>0.08</v>
      </c>
      <c r="H34" s="698">
        <f t="shared" si="1"/>
        <v>0</v>
      </c>
      <c r="I34" s="786"/>
    </row>
    <row r="35" spans="1:9">
      <c r="A35" s="915">
        <v>21</v>
      </c>
      <c r="B35" s="77" t="s">
        <v>78</v>
      </c>
      <c r="C35" s="78"/>
      <c r="D35" s="78"/>
      <c r="E35" s="79"/>
      <c r="F35" s="394"/>
      <c r="G35" s="553"/>
      <c r="H35" s="394"/>
      <c r="I35" s="789"/>
    </row>
    <row r="36" spans="1:9">
      <c r="A36" s="915"/>
      <c r="B36" s="50" t="s">
        <v>79</v>
      </c>
      <c r="C36" s="51" t="s">
        <v>28</v>
      </c>
      <c r="D36" s="51">
        <v>50</v>
      </c>
      <c r="E36" s="9"/>
      <c r="F36" s="556">
        <f t="shared" si="0"/>
        <v>0</v>
      </c>
      <c r="G36" s="557">
        <v>0.08</v>
      </c>
      <c r="H36" s="702">
        <f t="shared" si="1"/>
        <v>0</v>
      </c>
      <c r="I36" s="786"/>
    </row>
    <row r="37" spans="1:9">
      <c r="A37" s="915"/>
      <c r="B37" s="50" t="s">
        <v>73</v>
      </c>
      <c r="C37" s="51" t="s">
        <v>28</v>
      </c>
      <c r="D37" s="51">
        <v>50</v>
      </c>
      <c r="E37" s="9"/>
      <c r="F37" s="9">
        <f t="shared" si="0"/>
        <v>0</v>
      </c>
      <c r="G37" s="52">
        <v>0.08</v>
      </c>
      <c r="H37" s="697">
        <f t="shared" si="1"/>
        <v>0</v>
      </c>
      <c r="I37" s="786"/>
    </row>
    <row r="38" spans="1:9">
      <c r="A38" s="915"/>
      <c r="B38" s="50" t="s">
        <v>75</v>
      </c>
      <c r="C38" s="51" t="s">
        <v>28</v>
      </c>
      <c r="D38" s="51">
        <v>50</v>
      </c>
      <c r="E38" s="9"/>
      <c r="F38" s="9">
        <f t="shared" si="0"/>
        <v>0</v>
      </c>
      <c r="G38" s="52">
        <v>0.08</v>
      </c>
      <c r="H38" s="697">
        <f t="shared" si="1"/>
        <v>0</v>
      </c>
      <c r="I38" s="786"/>
    </row>
    <row r="39" spans="1:9">
      <c r="A39" s="915"/>
      <c r="B39" s="80" t="s">
        <v>80</v>
      </c>
      <c r="C39" s="81" t="s">
        <v>28</v>
      </c>
      <c r="D39" s="81">
        <v>50</v>
      </c>
      <c r="E39" s="82"/>
      <c r="F39" s="9">
        <f t="shared" si="0"/>
        <v>0</v>
      </c>
      <c r="G39" s="52">
        <v>0.08</v>
      </c>
      <c r="H39" s="697">
        <f t="shared" si="1"/>
        <v>0</v>
      </c>
      <c r="I39" s="786"/>
    </row>
    <row r="40" spans="1:9" ht="15.75" customHeight="1">
      <c r="A40" s="147">
        <v>22</v>
      </c>
      <c r="B40" s="147" t="s">
        <v>81</v>
      </c>
      <c r="C40" s="147" t="s">
        <v>28</v>
      </c>
      <c r="D40" s="147">
        <v>50</v>
      </c>
      <c r="E40" s="399"/>
      <c r="F40" s="9">
        <f t="shared" si="0"/>
        <v>0</v>
      </c>
      <c r="G40" s="52">
        <v>0.08</v>
      </c>
      <c r="H40" s="697">
        <f t="shared" si="1"/>
        <v>0</v>
      </c>
      <c r="I40" s="786"/>
    </row>
    <row r="41" spans="1:9">
      <c r="A41" s="7">
        <v>23</v>
      </c>
      <c r="B41" s="6" t="s">
        <v>82</v>
      </c>
      <c r="C41" s="7" t="s">
        <v>12</v>
      </c>
      <c r="D41" s="7">
        <v>400</v>
      </c>
      <c r="E41" s="11"/>
      <c r="F41" s="9">
        <f t="shared" si="0"/>
        <v>0</v>
      </c>
      <c r="G41" s="52">
        <v>0.08</v>
      </c>
      <c r="H41" s="697">
        <f t="shared" si="1"/>
        <v>0</v>
      </c>
      <c r="I41" s="786"/>
    </row>
    <row r="42" spans="1:9">
      <c r="A42" s="49">
        <v>24</v>
      </c>
      <c r="B42" s="50" t="s">
        <v>84</v>
      </c>
      <c r="C42" s="51" t="s">
        <v>28</v>
      </c>
      <c r="D42" s="51">
        <v>40</v>
      </c>
      <c r="E42" s="9"/>
      <c r="F42" s="9">
        <f t="shared" si="0"/>
        <v>0</v>
      </c>
      <c r="G42" s="52">
        <v>0.08</v>
      </c>
      <c r="H42" s="697">
        <f t="shared" si="1"/>
        <v>0</v>
      </c>
      <c r="I42" s="786"/>
    </row>
    <row r="43" spans="1:9">
      <c r="A43" s="49">
        <v>25</v>
      </c>
      <c r="B43" s="50" t="s">
        <v>85</v>
      </c>
      <c r="C43" s="51" t="s">
        <v>28</v>
      </c>
      <c r="D43" s="51">
        <v>200</v>
      </c>
      <c r="E43" s="9"/>
      <c r="F43" s="9">
        <f t="shared" si="0"/>
        <v>0</v>
      </c>
      <c r="G43" s="52">
        <v>0.08</v>
      </c>
      <c r="H43" s="697">
        <f t="shared" si="1"/>
        <v>0</v>
      </c>
      <c r="I43" s="786"/>
    </row>
    <row r="44" spans="1:9" ht="21">
      <c r="A44" s="49">
        <v>26</v>
      </c>
      <c r="B44" s="50" t="s">
        <v>86</v>
      </c>
      <c r="C44" s="51" t="s">
        <v>28</v>
      </c>
      <c r="D44" s="51">
        <v>150</v>
      </c>
      <c r="E44" s="9"/>
      <c r="F44" s="9">
        <f t="shared" si="0"/>
        <v>0</v>
      </c>
      <c r="G44" s="52">
        <v>0.08</v>
      </c>
      <c r="H44" s="697">
        <f t="shared" si="1"/>
        <v>0</v>
      </c>
      <c r="I44" s="786"/>
    </row>
    <row r="45" spans="1:9" ht="48" customHeight="1">
      <c r="A45" s="49">
        <v>27</v>
      </c>
      <c r="B45" s="63" t="s">
        <v>463</v>
      </c>
      <c r="C45" s="51" t="s">
        <v>28</v>
      </c>
      <c r="D45" s="51">
        <v>10000</v>
      </c>
      <c r="E45" s="9"/>
      <c r="F45" s="9">
        <f t="shared" si="0"/>
        <v>0</v>
      </c>
      <c r="G45" s="52">
        <v>0.08</v>
      </c>
      <c r="H45" s="697">
        <f t="shared" si="1"/>
        <v>0</v>
      </c>
      <c r="I45" s="786"/>
    </row>
    <row r="46" spans="1:9">
      <c r="A46" s="49">
        <v>28</v>
      </c>
      <c r="B46" s="63" t="s">
        <v>87</v>
      </c>
      <c r="C46" s="51" t="s">
        <v>28</v>
      </c>
      <c r="D46" s="51">
        <v>800</v>
      </c>
      <c r="E46" s="9"/>
      <c r="F46" s="9">
        <f t="shared" si="0"/>
        <v>0</v>
      </c>
      <c r="G46" s="52">
        <v>0.08</v>
      </c>
      <c r="H46" s="697">
        <f t="shared" si="1"/>
        <v>0</v>
      </c>
      <c r="I46" s="786"/>
    </row>
    <row r="47" spans="1:9" ht="18.75" customHeight="1">
      <c r="A47" s="49">
        <v>29</v>
      </c>
      <c r="B47" s="63" t="s">
        <v>88</v>
      </c>
      <c r="C47" s="51" t="s">
        <v>28</v>
      </c>
      <c r="D47" s="51">
        <v>100</v>
      </c>
      <c r="E47" s="9"/>
      <c r="F47" s="9">
        <f t="shared" si="0"/>
        <v>0</v>
      </c>
      <c r="G47" s="52">
        <v>0.08</v>
      </c>
      <c r="H47" s="697">
        <f t="shared" si="1"/>
        <v>0</v>
      </c>
      <c r="I47" s="786"/>
    </row>
    <row r="48" spans="1:9" ht="34.5" customHeight="1">
      <c r="A48" s="49">
        <v>30</v>
      </c>
      <c r="B48" s="90" t="s">
        <v>89</v>
      </c>
      <c r="C48" s="91" t="s">
        <v>28</v>
      </c>
      <c r="D48" s="91">
        <v>2200</v>
      </c>
      <c r="E48" s="92"/>
      <c r="F48" s="9">
        <f>E48*D48</f>
        <v>0</v>
      </c>
      <c r="G48" s="52">
        <v>0.08</v>
      </c>
      <c r="H48" s="697">
        <f t="shared" si="1"/>
        <v>0</v>
      </c>
      <c r="I48" s="786"/>
    </row>
    <row r="49" spans="1:9" ht="57.75" customHeight="1">
      <c r="A49" s="49">
        <v>31</v>
      </c>
      <c r="B49" s="90" t="s">
        <v>90</v>
      </c>
      <c r="C49" s="91" t="s">
        <v>28</v>
      </c>
      <c r="D49" s="91">
        <v>200</v>
      </c>
      <c r="E49" s="92"/>
      <c r="F49" s="9">
        <f t="shared" si="0"/>
        <v>0</v>
      </c>
      <c r="G49" s="52">
        <v>0.08</v>
      </c>
      <c r="H49" s="697">
        <f t="shared" si="1"/>
        <v>0</v>
      </c>
      <c r="I49" s="786"/>
    </row>
    <row r="50" spans="1:9" ht="25.5" customHeight="1">
      <c r="A50" s="49">
        <v>32</v>
      </c>
      <c r="B50" s="50" t="s">
        <v>91</v>
      </c>
      <c r="C50" s="51" t="s">
        <v>28</v>
      </c>
      <c r="D50" s="51">
        <v>100</v>
      </c>
      <c r="E50" s="9"/>
      <c r="F50" s="9">
        <f t="shared" si="0"/>
        <v>0</v>
      </c>
      <c r="G50" s="52">
        <v>0.08</v>
      </c>
      <c r="H50" s="697">
        <f t="shared" si="1"/>
        <v>0</v>
      </c>
      <c r="I50" s="786"/>
    </row>
    <row r="51" spans="1:9" ht="47.25" customHeight="1">
      <c r="A51" s="49">
        <v>33</v>
      </c>
      <c r="B51" s="63" t="s">
        <v>92</v>
      </c>
      <c r="C51" s="51" t="s">
        <v>28</v>
      </c>
      <c r="D51" s="51">
        <v>250</v>
      </c>
      <c r="E51" s="9"/>
      <c r="F51" s="9">
        <f t="shared" si="0"/>
        <v>0</v>
      </c>
      <c r="G51" s="52">
        <v>0.08</v>
      </c>
      <c r="H51" s="697">
        <f t="shared" si="1"/>
        <v>0</v>
      </c>
      <c r="I51" s="786"/>
    </row>
    <row r="52" spans="1:9">
      <c r="A52" s="49">
        <v>34</v>
      </c>
      <c r="B52" s="50" t="s">
        <v>93</v>
      </c>
      <c r="C52" s="51" t="s">
        <v>28</v>
      </c>
      <c r="D52" s="51">
        <v>5000</v>
      </c>
      <c r="E52" s="9"/>
      <c r="F52" s="9">
        <f t="shared" si="0"/>
        <v>0</v>
      </c>
      <c r="G52" s="52">
        <v>0.08</v>
      </c>
      <c r="H52" s="697">
        <f t="shared" si="1"/>
        <v>0</v>
      </c>
      <c r="I52" s="786"/>
    </row>
    <row r="53" spans="1:9" ht="47.25" customHeight="1">
      <c r="A53" s="49">
        <v>35</v>
      </c>
      <c r="B53" s="50" t="s">
        <v>94</v>
      </c>
      <c r="C53" s="51" t="s">
        <v>28</v>
      </c>
      <c r="D53" s="51">
        <v>150</v>
      </c>
      <c r="E53" s="9"/>
      <c r="F53" s="9">
        <f t="shared" si="0"/>
        <v>0</v>
      </c>
      <c r="G53" s="52">
        <v>0.08</v>
      </c>
      <c r="H53" s="697">
        <f t="shared" si="1"/>
        <v>0</v>
      </c>
      <c r="I53" s="786"/>
    </row>
    <row r="54" spans="1:9">
      <c r="A54" s="49">
        <v>36</v>
      </c>
      <c r="B54" s="50" t="s">
        <v>95</v>
      </c>
      <c r="C54" s="51" t="s">
        <v>28</v>
      </c>
      <c r="D54" s="51">
        <v>50</v>
      </c>
      <c r="E54" s="9"/>
      <c r="F54" s="9">
        <f t="shared" si="0"/>
        <v>0</v>
      </c>
      <c r="G54" s="52">
        <v>0.08</v>
      </c>
      <c r="H54" s="697">
        <f t="shared" si="1"/>
        <v>0</v>
      </c>
      <c r="I54" s="786"/>
    </row>
    <row r="55" spans="1:9">
      <c r="A55" s="49">
        <v>37</v>
      </c>
      <c r="B55" s="50" t="s">
        <v>96</v>
      </c>
      <c r="C55" s="51" t="s">
        <v>28</v>
      </c>
      <c r="D55" s="51">
        <v>2500</v>
      </c>
      <c r="E55" s="9"/>
      <c r="F55" s="9">
        <f t="shared" si="0"/>
        <v>0</v>
      </c>
      <c r="G55" s="52">
        <v>0.08</v>
      </c>
      <c r="H55" s="697">
        <f t="shared" si="1"/>
        <v>0</v>
      </c>
      <c r="I55" s="786"/>
    </row>
    <row r="56" spans="1:9">
      <c r="A56" s="49">
        <v>38</v>
      </c>
      <c r="B56" s="50" t="s">
        <v>97</v>
      </c>
      <c r="C56" s="51" t="s">
        <v>28</v>
      </c>
      <c r="D56" s="51">
        <v>200</v>
      </c>
      <c r="E56" s="9"/>
      <c r="F56" s="9">
        <f t="shared" si="0"/>
        <v>0</v>
      </c>
      <c r="G56" s="52">
        <v>0.08</v>
      </c>
      <c r="H56" s="697">
        <f t="shared" si="1"/>
        <v>0</v>
      </c>
      <c r="I56" s="786"/>
    </row>
    <row r="57" spans="1:9">
      <c r="A57" s="49">
        <v>39</v>
      </c>
      <c r="B57" s="50" t="s">
        <v>98</v>
      </c>
      <c r="C57" s="51" t="s">
        <v>99</v>
      </c>
      <c r="D57" s="51">
        <v>100</v>
      </c>
      <c r="E57" s="82"/>
      <c r="F57" s="9">
        <f t="shared" si="0"/>
        <v>0</v>
      </c>
      <c r="G57" s="52">
        <v>0.08</v>
      </c>
      <c r="H57" s="697">
        <f t="shared" si="1"/>
        <v>0</v>
      </c>
      <c r="I57" s="786"/>
    </row>
    <row r="58" spans="1:9" ht="13.5" customHeight="1">
      <c r="A58" s="148">
        <v>40</v>
      </c>
      <c r="B58" s="400" t="s">
        <v>100</v>
      </c>
      <c r="C58" s="148" t="s">
        <v>28</v>
      </c>
      <c r="D58" s="148">
        <v>500</v>
      </c>
      <c r="E58" s="401"/>
      <c r="F58" s="9">
        <f t="shared" si="0"/>
        <v>0</v>
      </c>
      <c r="G58" s="52">
        <v>0.08</v>
      </c>
      <c r="H58" s="697">
        <f t="shared" si="1"/>
        <v>0</v>
      </c>
      <c r="I58" s="786"/>
    </row>
    <row r="59" spans="1:9" ht="23.25" customHeight="1">
      <c r="A59" s="49"/>
      <c r="B59" s="50" t="s">
        <v>101</v>
      </c>
      <c r="C59" s="51"/>
      <c r="D59" s="51"/>
      <c r="E59" s="9"/>
      <c r="F59" s="9"/>
      <c r="G59" s="52"/>
      <c r="H59" s="697"/>
      <c r="I59" s="786"/>
    </row>
    <row r="60" spans="1:9">
      <c r="A60" s="49">
        <v>41</v>
      </c>
      <c r="B60" s="50" t="s">
        <v>102</v>
      </c>
      <c r="C60" s="51" t="s">
        <v>28</v>
      </c>
      <c r="D60" s="51">
        <v>500</v>
      </c>
      <c r="E60" s="9"/>
      <c r="F60" s="9">
        <f t="shared" si="0"/>
        <v>0</v>
      </c>
      <c r="G60" s="52">
        <v>0.08</v>
      </c>
      <c r="H60" s="697">
        <f t="shared" si="1"/>
        <v>0</v>
      </c>
      <c r="I60" s="786"/>
    </row>
    <row r="61" spans="1:9">
      <c r="A61" s="49">
        <v>42</v>
      </c>
      <c r="B61" s="50" t="s">
        <v>103</v>
      </c>
      <c r="C61" s="51" t="s">
        <v>28</v>
      </c>
      <c r="D61" s="51">
        <v>500</v>
      </c>
      <c r="E61" s="9"/>
      <c r="F61" s="9">
        <f t="shared" si="0"/>
        <v>0</v>
      </c>
      <c r="G61" s="52">
        <v>0.08</v>
      </c>
      <c r="H61" s="697">
        <f t="shared" si="1"/>
        <v>0</v>
      </c>
      <c r="I61" s="786"/>
    </row>
    <row r="62" spans="1:9">
      <c r="A62" s="49">
        <v>43</v>
      </c>
      <c r="B62" s="50" t="s">
        <v>104</v>
      </c>
      <c r="C62" s="51" t="s">
        <v>28</v>
      </c>
      <c r="D62" s="51">
        <v>200</v>
      </c>
      <c r="E62" s="9"/>
      <c r="F62" s="9">
        <f t="shared" si="0"/>
        <v>0</v>
      </c>
      <c r="G62" s="52">
        <v>0.08</v>
      </c>
      <c r="H62" s="697">
        <f t="shared" si="1"/>
        <v>0</v>
      </c>
      <c r="I62" s="786"/>
    </row>
    <row r="63" spans="1:9" ht="17.25" customHeight="1">
      <c r="A63" s="49">
        <v>44</v>
      </c>
      <c r="B63" s="50" t="s">
        <v>105</v>
      </c>
      <c r="C63" s="51" t="s">
        <v>28</v>
      </c>
      <c r="D63" s="51">
        <v>50</v>
      </c>
      <c r="E63" s="9"/>
      <c r="F63" s="9">
        <f t="shared" ref="F63:F69" si="2">E63*D63</f>
        <v>0</v>
      </c>
      <c r="G63" s="52">
        <v>0.08</v>
      </c>
      <c r="H63" s="697">
        <f t="shared" si="1"/>
        <v>0</v>
      </c>
      <c r="I63" s="786"/>
    </row>
    <row r="64" spans="1:9">
      <c r="A64" s="49">
        <v>45</v>
      </c>
      <c r="B64" s="50" t="s">
        <v>106</v>
      </c>
      <c r="C64" s="51" t="s">
        <v>28</v>
      </c>
      <c r="D64" s="51">
        <v>20</v>
      </c>
      <c r="E64" s="9"/>
      <c r="F64" s="9">
        <f t="shared" si="2"/>
        <v>0</v>
      </c>
      <c r="G64" s="52">
        <v>0.08</v>
      </c>
      <c r="H64" s="697">
        <f t="shared" si="1"/>
        <v>0</v>
      </c>
      <c r="I64" s="786"/>
    </row>
    <row r="65" spans="1:9">
      <c r="A65" s="49">
        <v>46</v>
      </c>
      <c r="B65" s="50" t="s">
        <v>107</v>
      </c>
      <c r="C65" s="51" t="s">
        <v>28</v>
      </c>
      <c r="D65" s="51">
        <v>1200</v>
      </c>
      <c r="E65" s="9"/>
      <c r="F65" s="9">
        <f t="shared" si="2"/>
        <v>0</v>
      </c>
      <c r="G65" s="52">
        <v>0.08</v>
      </c>
      <c r="H65" s="697">
        <f t="shared" si="1"/>
        <v>0</v>
      </c>
      <c r="I65" s="786"/>
    </row>
    <row r="66" spans="1:9" ht="34.5" customHeight="1">
      <c r="A66" s="49">
        <v>47</v>
      </c>
      <c r="B66" s="63" t="s">
        <v>108</v>
      </c>
      <c r="C66" s="51" t="s">
        <v>28</v>
      </c>
      <c r="D66" s="51">
        <v>2500</v>
      </c>
      <c r="E66" s="9"/>
      <c r="F66" s="9">
        <f t="shared" si="2"/>
        <v>0</v>
      </c>
      <c r="G66" s="52">
        <v>0.08</v>
      </c>
      <c r="H66" s="697">
        <f t="shared" si="1"/>
        <v>0</v>
      </c>
      <c r="I66" s="786"/>
    </row>
    <row r="67" spans="1:9" ht="34.5" customHeight="1">
      <c r="A67" s="49">
        <v>48</v>
      </c>
      <c r="B67" s="63" t="s">
        <v>109</v>
      </c>
      <c r="C67" s="51" t="s">
        <v>12</v>
      </c>
      <c r="D67" s="51">
        <v>200</v>
      </c>
      <c r="E67" s="9"/>
      <c r="F67" s="9">
        <f t="shared" si="2"/>
        <v>0</v>
      </c>
      <c r="G67" s="52">
        <v>0.08</v>
      </c>
      <c r="H67" s="697">
        <f t="shared" si="1"/>
        <v>0</v>
      </c>
      <c r="I67" s="786"/>
    </row>
    <row r="68" spans="1:9" ht="36" customHeight="1">
      <c r="A68" s="49">
        <v>49</v>
      </c>
      <c r="B68" s="63" t="s">
        <v>110</v>
      </c>
      <c r="C68" s="51" t="s">
        <v>111</v>
      </c>
      <c r="D68" s="54">
        <v>1000</v>
      </c>
      <c r="E68" s="9"/>
      <c r="F68" s="9">
        <f t="shared" si="2"/>
        <v>0</v>
      </c>
      <c r="G68" s="52">
        <v>0.08</v>
      </c>
      <c r="H68" s="697">
        <f t="shared" ref="H68:H120" si="3">F68+(F68*G68)</f>
        <v>0</v>
      </c>
      <c r="I68" s="786"/>
    </row>
    <row r="69" spans="1:9" ht="136.5" customHeight="1">
      <c r="A69" s="49">
        <v>50</v>
      </c>
      <c r="B69" s="63" t="s">
        <v>112</v>
      </c>
      <c r="C69" s="51" t="s">
        <v>28</v>
      </c>
      <c r="D69" s="51">
        <v>1600</v>
      </c>
      <c r="E69" s="9"/>
      <c r="F69" s="9">
        <f t="shared" si="2"/>
        <v>0</v>
      </c>
      <c r="G69" s="52">
        <v>0.08</v>
      </c>
      <c r="H69" s="697">
        <f t="shared" si="3"/>
        <v>0</v>
      </c>
      <c r="I69" s="786"/>
    </row>
    <row r="70" spans="1:9" ht="41.25" customHeight="1">
      <c r="A70" s="148">
        <v>51</v>
      </c>
      <c r="B70" s="148" t="s">
        <v>113</v>
      </c>
      <c r="C70" s="148" t="s">
        <v>28</v>
      </c>
      <c r="D70" s="148">
        <v>240</v>
      </c>
      <c r="E70" s="395"/>
      <c r="F70" s="9">
        <f>E70*D70</f>
        <v>0</v>
      </c>
      <c r="G70" s="52">
        <v>0.08</v>
      </c>
      <c r="H70" s="697">
        <f t="shared" si="3"/>
        <v>0</v>
      </c>
      <c r="I70" s="786"/>
    </row>
    <row r="71" spans="1:9" ht="41.25" customHeight="1">
      <c r="A71" s="49">
        <v>52</v>
      </c>
      <c r="B71" s="50" t="s">
        <v>114</v>
      </c>
      <c r="C71" s="51" t="s">
        <v>28</v>
      </c>
      <c r="D71" s="51">
        <v>1800</v>
      </c>
      <c r="E71" s="9"/>
      <c r="F71" s="9">
        <f t="shared" ref="F71:F75" si="4">E71*D71</f>
        <v>0</v>
      </c>
      <c r="G71" s="52">
        <v>0.08</v>
      </c>
      <c r="H71" s="697">
        <f t="shared" si="3"/>
        <v>0</v>
      </c>
      <c r="I71" s="786"/>
    </row>
    <row r="72" spans="1:9" ht="48.75" customHeight="1">
      <c r="A72" s="49">
        <v>53</v>
      </c>
      <c r="B72" s="50" t="s">
        <v>115</v>
      </c>
      <c r="C72" s="51" t="s">
        <v>28</v>
      </c>
      <c r="D72" s="54">
        <v>2100</v>
      </c>
      <c r="E72" s="9"/>
      <c r="F72" s="9">
        <f t="shared" si="4"/>
        <v>0</v>
      </c>
      <c r="G72" s="52">
        <v>0.08</v>
      </c>
      <c r="H72" s="697">
        <f t="shared" si="3"/>
        <v>0</v>
      </c>
      <c r="I72" s="786"/>
    </row>
    <row r="73" spans="1:9" ht="45.75" customHeight="1">
      <c r="A73" s="49">
        <v>54</v>
      </c>
      <c r="B73" s="50" t="s">
        <v>116</v>
      </c>
      <c r="C73" s="51" t="s">
        <v>28</v>
      </c>
      <c r="D73" s="54">
        <v>2100</v>
      </c>
      <c r="E73" s="9"/>
      <c r="F73" s="9">
        <f t="shared" si="4"/>
        <v>0</v>
      </c>
      <c r="G73" s="52">
        <v>0.08</v>
      </c>
      <c r="H73" s="697">
        <f t="shared" si="3"/>
        <v>0</v>
      </c>
      <c r="I73" s="786"/>
    </row>
    <row r="74" spans="1:9" ht="69.75" customHeight="1">
      <c r="A74" s="49">
        <v>55</v>
      </c>
      <c r="B74" s="50" t="s">
        <v>117</v>
      </c>
      <c r="C74" s="51" t="s">
        <v>28</v>
      </c>
      <c r="D74" s="65">
        <v>1500</v>
      </c>
      <c r="E74" s="9"/>
      <c r="F74" s="9">
        <f t="shared" si="4"/>
        <v>0</v>
      </c>
      <c r="G74" s="52">
        <v>0.08</v>
      </c>
      <c r="H74" s="697">
        <f t="shared" si="3"/>
        <v>0</v>
      </c>
      <c r="I74" s="786"/>
    </row>
    <row r="75" spans="1:9" ht="43.5" customHeight="1">
      <c r="A75" s="49">
        <v>56</v>
      </c>
      <c r="B75" s="50" t="s">
        <v>118</v>
      </c>
      <c r="C75" s="51" t="s">
        <v>28</v>
      </c>
      <c r="D75" s="65">
        <v>600</v>
      </c>
      <c r="E75" s="9"/>
      <c r="F75" s="9">
        <f t="shared" si="4"/>
        <v>0</v>
      </c>
      <c r="G75" s="52">
        <v>0.08</v>
      </c>
      <c r="H75" s="697">
        <f t="shared" si="3"/>
        <v>0</v>
      </c>
      <c r="I75" s="786"/>
    </row>
    <row r="76" spans="1:9" ht="42" customHeight="1">
      <c r="A76" s="49">
        <v>57</v>
      </c>
      <c r="B76" s="50" t="s">
        <v>119</v>
      </c>
      <c r="C76" s="51" t="s">
        <v>28</v>
      </c>
      <c r="D76" s="65">
        <v>4</v>
      </c>
      <c r="E76" s="9"/>
      <c r="F76" s="9">
        <f>E76*D76</f>
        <v>0</v>
      </c>
      <c r="G76" s="52">
        <v>0.08</v>
      </c>
      <c r="H76" s="697">
        <f t="shared" si="3"/>
        <v>0</v>
      </c>
      <c r="I76" s="786"/>
    </row>
    <row r="77" spans="1:9" ht="36.75" customHeight="1">
      <c r="A77" s="49">
        <v>58</v>
      </c>
      <c r="B77" s="93" t="s">
        <v>120</v>
      </c>
      <c r="C77" s="65" t="s">
        <v>28</v>
      </c>
      <c r="D77" s="65">
        <v>430</v>
      </c>
      <c r="E77" s="94"/>
      <c r="F77" s="9">
        <f t="shared" ref="F77:F82" si="5">E77*D77</f>
        <v>0</v>
      </c>
      <c r="G77" s="52">
        <v>0.08</v>
      </c>
      <c r="H77" s="697">
        <f t="shared" si="3"/>
        <v>0</v>
      </c>
      <c r="I77" s="786"/>
    </row>
    <row r="78" spans="1:9" ht="39" customHeight="1">
      <c r="A78" s="49">
        <v>59</v>
      </c>
      <c r="B78" s="93" t="s">
        <v>121</v>
      </c>
      <c r="C78" s="65" t="s">
        <v>28</v>
      </c>
      <c r="D78" s="65">
        <v>20</v>
      </c>
      <c r="E78" s="94"/>
      <c r="F78" s="9">
        <f t="shared" si="5"/>
        <v>0</v>
      </c>
      <c r="G78" s="52">
        <v>0.08</v>
      </c>
      <c r="H78" s="697">
        <f t="shared" si="3"/>
        <v>0</v>
      </c>
      <c r="I78" s="786"/>
    </row>
    <row r="79" spans="1:9" ht="98.25" customHeight="1">
      <c r="A79" s="49">
        <v>60</v>
      </c>
      <c r="B79" s="93" t="s">
        <v>122</v>
      </c>
      <c r="C79" s="65" t="s">
        <v>28</v>
      </c>
      <c r="D79" s="65">
        <v>260</v>
      </c>
      <c r="E79" s="94"/>
      <c r="F79" s="9">
        <f t="shared" si="5"/>
        <v>0</v>
      </c>
      <c r="G79" s="52">
        <v>0.08</v>
      </c>
      <c r="H79" s="697">
        <f t="shared" si="3"/>
        <v>0</v>
      </c>
      <c r="I79" s="786"/>
    </row>
    <row r="80" spans="1:9" ht="38.25" customHeight="1">
      <c r="A80" s="49">
        <v>61</v>
      </c>
      <c r="B80" s="93" t="s">
        <v>123</v>
      </c>
      <c r="C80" s="54" t="s">
        <v>28</v>
      </c>
      <c r="D80" s="54">
        <v>100</v>
      </c>
      <c r="E80" s="9"/>
      <c r="F80" s="9">
        <f t="shared" si="5"/>
        <v>0</v>
      </c>
      <c r="G80" s="52">
        <v>0.08</v>
      </c>
      <c r="H80" s="697">
        <f t="shared" si="3"/>
        <v>0</v>
      </c>
      <c r="I80" s="786"/>
    </row>
    <row r="81" spans="1:9" ht="45.75" customHeight="1">
      <c r="A81" s="49">
        <v>62</v>
      </c>
      <c r="B81" s="93" t="s">
        <v>124</v>
      </c>
      <c r="C81" s="54" t="s">
        <v>28</v>
      </c>
      <c r="D81" s="54">
        <v>1600</v>
      </c>
      <c r="E81" s="9"/>
      <c r="F81" s="9">
        <f t="shared" si="5"/>
        <v>0</v>
      </c>
      <c r="G81" s="52">
        <v>0.08</v>
      </c>
      <c r="H81" s="697">
        <f t="shared" si="3"/>
        <v>0</v>
      </c>
      <c r="I81" s="786"/>
    </row>
    <row r="82" spans="1:9" ht="24.75" customHeight="1">
      <c r="A82" s="49">
        <v>63</v>
      </c>
      <c r="B82" s="93" t="s">
        <v>125</v>
      </c>
      <c r="C82" s="54" t="s">
        <v>28</v>
      </c>
      <c r="D82" s="54">
        <v>200</v>
      </c>
      <c r="E82" s="9"/>
      <c r="F82" s="9">
        <f t="shared" si="5"/>
        <v>0</v>
      </c>
      <c r="G82" s="52">
        <v>0.08</v>
      </c>
      <c r="H82" s="697">
        <f t="shared" si="3"/>
        <v>0</v>
      </c>
      <c r="I82" s="786"/>
    </row>
    <row r="83" spans="1:9" ht="46.5" customHeight="1">
      <c r="A83" s="147">
        <v>64</v>
      </c>
      <c r="B83" s="144" t="s">
        <v>126</v>
      </c>
      <c r="C83" s="147" t="s">
        <v>28</v>
      </c>
      <c r="D83" s="147">
        <v>150</v>
      </c>
      <c r="E83" s="399"/>
      <c r="F83" s="9">
        <f>E83*D83</f>
        <v>0</v>
      </c>
      <c r="G83" s="52">
        <v>0.08</v>
      </c>
      <c r="H83" s="697">
        <f t="shared" si="3"/>
        <v>0</v>
      </c>
      <c r="I83" s="786"/>
    </row>
    <row r="84" spans="1:9" ht="34.5" customHeight="1">
      <c r="A84" s="7">
        <v>65</v>
      </c>
      <c r="B84" s="95" t="s">
        <v>127</v>
      </c>
      <c r="C84" s="7" t="s">
        <v>28</v>
      </c>
      <c r="D84" s="96">
        <v>200</v>
      </c>
      <c r="E84" s="97"/>
      <c r="F84" s="9">
        <f t="shared" ref="F84:F97" si="6">E84*D84</f>
        <v>0</v>
      </c>
      <c r="G84" s="52">
        <v>0.08</v>
      </c>
      <c r="H84" s="697">
        <f t="shared" si="3"/>
        <v>0</v>
      </c>
      <c r="I84" s="786"/>
    </row>
    <row r="85" spans="1:9" s="12" customFormat="1" ht="81.75" customHeight="1">
      <c r="A85" s="86">
        <v>66</v>
      </c>
      <c r="B85" s="98" t="s">
        <v>128</v>
      </c>
      <c r="C85" s="7" t="s">
        <v>28</v>
      </c>
      <c r="D85" s="96">
        <v>50</v>
      </c>
      <c r="E85" s="99"/>
      <c r="F85" s="565">
        <f t="shared" si="6"/>
        <v>0</v>
      </c>
      <c r="G85" s="555">
        <v>0.08</v>
      </c>
      <c r="H85" s="698">
        <f t="shared" si="3"/>
        <v>0</v>
      </c>
      <c r="I85" s="787"/>
    </row>
    <row r="86" spans="1:9" ht="21.75" customHeight="1">
      <c r="A86" s="924">
        <v>67</v>
      </c>
      <c r="B86" s="927" t="s">
        <v>129</v>
      </c>
      <c r="C86" s="928"/>
      <c r="D86" s="928"/>
      <c r="E86" s="928"/>
      <c r="F86" s="394"/>
      <c r="G86" s="553"/>
      <c r="H86" s="394"/>
      <c r="I86" s="789"/>
    </row>
    <row r="87" spans="1:9" ht="18.75" customHeight="1">
      <c r="A87" s="925"/>
      <c r="B87" s="6" t="s">
        <v>130</v>
      </c>
      <c r="C87" s="7" t="s">
        <v>28</v>
      </c>
      <c r="D87" s="100">
        <v>5</v>
      </c>
      <c r="E87" s="101"/>
      <c r="F87" s="566">
        <f t="shared" si="6"/>
        <v>0</v>
      </c>
      <c r="G87" s="557">
        <v>0.08</v>
      </c>
      <c r="H87" s="702">
        <f t="shared" si="3"/>
        <v>0</v>
      </c>
      <c r="I87" s="786"/>
    </row>
    <row r="88" spans="1:9" ht="18" customHeight="1">
      <c r="A88" s="925"/>
      <c r="B88" s="6" t="s">
        <v>131</v>
      </c>
      <c r="C88" s="7" t="s">
        <v>28</v>
      </c>
      <c r="D88" s="100">
        <v>6</v>
      </c>
      <c r="E88" s="101"/>
      <c r="F88" s="9">
        <f t="shared" si="6"/>
        <v>0</v>
      </c>
      <c r="G88" s="52">
        <v>0.08</v>
      </c>
      <c r="H88" s="697">
        <f t="shared" si="3"/>
        <v>0</v>
      </c>
      <c r="I88" s="786"/>
    </row>
    <row r="89" spans="1:9" ht="18" customHeight="1">
      <c r="A89" s="926"/>
      <c r="B89" s="102" t="s">
        <v>132</v>
      </c>
      <c r="C89" s="85" t="s">
        <v>28</v>
      </c>
      <c r="D89" s="103">
        <v>6</v>
      </c>
      <c r="E89" s="101"/>
      <c r="F89" s="565">
        <f t="shared" si="6"/>
        <v>0</v>
      </c>
      <c r="G89" s="555">
        <v>0.08</v>
      </c>
      <c r="H89" s="698">
        <f t="shared" si="3"/>
        <v>0</v>
      </c>
      <c r="I89" s="786"/>
    </row>
    <row r="90" spans="1:9" ht="17.25" customHeight="1">
      <c r="A90" s="920">
        <v>68</v>
      </c>
      <c r="B90" s="927" t="s">
        <v>133</v>
      </c>
      <c r="C90" s="928"/>
      <c r="D90" s="928"/>
      <c r="E90" s="928"/>
      <c r="F90" s="394"/>
      <c r="G90" s="553"/>
      <c r="H90" s="394"/>
      <c r="I90" s="789"/>
    </row>
    <row r="91" spans="1:9" ht="19.5" customHeight="1">
      <c r="A91" s="920"/>
      <c r="B91" s="104" t="s">
        <v>130</v>
      </c>
      <c r="C91" s="76" t="s">
        <v>28</v>
      </c>
      <c r="D91" s="105">
        <v>5</v>
      </c>
      <c r="E91" s="106"/>
      <c r="F91" s="556">
        <f t="shared" si="6"/>
        <v>0</v>
      </c>
      <c r="G91" s="557">
        <v>0.08</v>
      </c>
      <c r="H91" s="702">
        <f t="shared" si="3"/>
        <v>0</v>
      </c>
      <c r="I91" s="786"/>
    </row>
    <row r="92" spans="1:9" ht="18.75" customHeight="1">
      <c r="A92" s="920"/>
      <c r="B92" s="6" t="s">
        <v>134</v>
      </c>
      <c r="C92" s="7" t="s">
        <v>28</v>
      </c>
      <c r="D92" s="105">
        <v>6</v>
      </c>
      <c r="E92" s="106"/>
      <c r="F92" s="9">
        <f t="shared" si="6"/>
        <v>0</v>
      </c>
      <c r="G92" s="52">
        <v>0.08</v>
      </c>
      <c r="H92" s="697">
        <f t="shared" si="3"/>
        <v>0</v>
      </c>
      <c r="I92" s="786"/>
    </row>
    <row r="93" spans="1:9" ht="18" customHeight="1">
      <c r="A93" s="920"/>
      <c r="B93" s="6" t="s">
        <v>135</v>
      </c>
      <c r="C93" s="7" t="s">
        <v>28</v>
      </c>
      <c r="D93" s="105">
        <v>6</v>
      </c>
      <c r="E93" s="106"/>
      <c r="F93" s="9">
        <f t="shared" si="6"/>
        <v>0</v>
      </c>
      <c r="G93" s="52">
        <v>0.08</v>
      </c>
      <c r="H93" s="697">
        <f t="shared" si="3"/>
        <v>0</v>
      </c>
      <c r="I93" s="786"/>
    </row>
    <row r="94" spans="1:9" ht="18" customHeight="1">
      <c r="A94" s="107">
        <v>69</v>
      </c>
      <c r="B94" s="6" t="s">
        <v>136</v>
      </c>
      <c r="C94" s="7" t="s">
        <v>28</v>
      </c>
      <c r="D94" s="54">
        <v>20</v>
      </c>
      <c r="E94" s="55"/>
      <c r="F94" s="9">
        <f t="shared" si="6"/>
        <v>0</v>
      </c>
      <c r="G94" s="52">
        <v>0.08</v>
      </c>
      <c r="H94" s="697">
        <f t="shared" si="3"/>
        <v>0</v>
      </c>
      <c r="I94" s="786"/>
    </row>
    <row r="95" spans="1:9" ht="26.25" customHeight="1">
      <c r="A95" s="49">
        <v>70</v>
      </c>
      <c r="B95" s="50" t="s">
        <v>137</v>
      </c>
      <c r="C95" s="7" t="s">
        <v>28</v>
      </c>
      <c r="D95" s="54">
        <v>50</v>
      </c>
      <c r="E95" s="55"/>
      <c r="F95" s="9">
        <f t="shared" si="6"/>
        <v>0</v>
      </c>
      <c r="G95" s="52">
        <v>0.08</v>
      </c>
      <c r="H95" s="697">
        <f t="shared" si="3"/>
        <v>0</v>
      </c>
      <c r="I95" s="786"/>
    </row>
    <row r="96" spans="1:9" ht="79.5" customHeight="1">
      <c r="A96" s="49">
        <v>71</v>
      </c>
      <c r="B96" s="50" t="s">
        <v>138</v>
      </c>
      <c r="C96" s="51" t="s">
        <v>28</v>
      </c>
      <c r="D96" s="51">
        <v>150</v>
      </c>
      <c r="E96" s="9"/>
      <c r="F96" s="9">
        <f t="shared" si="6"/>
        <v>0</v>
      </c>
      <c r="G96" s="52">
        <v>0.08</v>
      </c>
      <c r="H96" s="697">
        <f t="shared" si="3"/>
        <v>0</v>
      </c>
      <c r="I96" s="786"/>
    </row>
    <row r="97" spans="1:9">
      <c r="A97" s="49">
        <v>72</v>
      </c>
      <c r="B97" s="50" t="s">
        <v>139</v>
      </c>
      <c r="C97" s="51" t="s">
        <v>140</v>
      </c>
      <c r="D97" s="51">
        <v>500</v>
      </c>
      <c r="E97" s="9"/>
      <c r="F97" s="9">
        <f t="shared" si="6"/>
        <v>0</v>
      </c>
      <c r="G97" s="52">
        <v>0.08</v>
      </c>
      <c r="H97" s="697">
        <f t="shared" si="3"/>
        <v>0</v>
      </c>
      <c r="I97" s="786"/>
    </row>
    <row r="98" spans="1:9" s="12" customFormat="1" ht="95.25" customHeight="1">
      <c r="A98" s="49">
        <v>73</v>
      </c>
      <c r="B98" s="50" t="s">
        <v>141</v>
      </c>
      <c r="C98" s="51" t="s">
        <v>28</v>
      </c>
      <c r="D98" s="51">
        <v>20</v>
      </c>
      <c r="E98" s="9"/>
      <c r="F98" s="9">
        <f>E98*D98</f>
        <v>0</v>
      </c>
      <c r="G98" s="52">
        <v>0.08</v>
      </c>
      <c r="H98" s="697">
        <f t="shared" si="3"/>
        <v>0</v>
      </c>
      <c r="I98" s="787"/>
    </row>
    <row r="99" spans="1:9" s="12" customFormat="1" ht="77.25" customHeight="1">
      <c r="A99" s="49">
        <v>74</v>
      </c>
      <c r="B99" s="50" t="s">
        <v>142</v>
      </c>
      <c r="C99" s="51" t="s">
        <v>28</v>
      </c>
      <c r="D99" s="51">
        <v>10</v>
      </c>
      <c r="E99" s="9"/>
      <c r="F99" s="9">
        <f t="shared" ref="F99:F107" si="7">E99*D99</f>
        <v>0</v>
      </c>
      <c r="G99" s="52">
        <v>0.08</v>
      </c>
      <c r="H99" s="697">
        <f t="shared" si="3"/>
        <v>0</v>
      </c>
      <c r="I99" s="787"/>
    </row>
    <row r="100" spans="1:9" ht="25.5" customHeight="1">
      <c r="A100" s="49">
        <v>75</v>
      </c>
      <c r="B100" s="80" t="s">
        <v>143</v>
      </c>
      <c r="C100" s="51" t="s">
        <v>28</v>
      </c>
      <c r="D100" s="51">
        <v>4400</v>
      </c>
      <c r="E100" s="9"/>
      <c r="F100" s="9">
        <f t="shared" si="7"/>
        <v>0</v>
      </c>
      <c r="G100" s="52">
        <v>0.08</v>
      </c>
      <c r="H100" s="697">
        <f t="shared" si="3"/>
        <v>0</v>
      </c>
      <c r="I100" s="786"/>
    </row>
    <row r="101" spans="1:9" ht="23.25" customHeight="1">
      <c r="A101" s="108">
        <v>76</v>
      </c>
      <c r="B101" s="6" t="s">
        <v>144</v>
      </c>
      <c r="C101" s="51" t="s">
        <v>28</v>
      </c>
      <c r="D101" s="51">
        <v>1100</v>
      </c>
      <c r="E101" s="9"/>
      <c r="F101" s="9">
        <f t="shared" si="7"/>
        <v>0</v>
      </c>
      <c r="G101" s="52">
        <v>0.08</v>
      </c>
      <c r="H101" s="697">
        <f t="shared" si="3"/>
        <v>0</v>
      </c>
      <c r="I101" s="786"/>
    </row>
    <row r="102" spans="1:9" ht="27" customHeight="1">
      <c r="A102" s="7">
        <v>77</v>
      </c>
      <c r="B102" s="6" t="s">
        <v>145</v>
      </c>
      <c r="C102" s="109" t="s">
        <v>140</v>
      </c>
      <c r="D102" s="88">
        <v>6</v>
      </c>
      <c r="E102" s="402"/>
      <c r="F102" s="9">
        <f t="shared" si="7"/>
        <v>0</v>
      </c>
      <c r="G102" s="52">
        <v>0.08</v>
      </c>
      <c r="H102" s="697">
        <f t="shared" si="3"/>
        <v>0</v>
      </c>
      <c r="I102" s="786"/>
    </row>
    <row r="103" spans="1:9" ht="18.75" customHeight="1">
      <c r="A103" s="7">
        <v>78</v>
      </c>
      <c r="B103" s="15" t="s">
        <v>146</v>
      </c>
      <c r="C103" s="81" t="s">
        <v>140</v>
      </c>
      <c r="D103" s="111">
        <v>4</v>
      </c>
      <c r="E103" s="112"/>
      <c r="F103" s="9">
        <f t="shared" si="7"/>
        <v>0</v>
      </c>
      <c r="G103" s="52">
        <v>0.08</v>
      </c>
      <c r="H103" s="697">
        <f t="shared" si="3"/>
        <v>0</v>
      </c>
      <c r="I103" s="786"/>
    </row>
    <row r="104" spans="1:9" ht="15.75" customHeight="1">
      <c r="A104" s="111">
        <v>79</v>
      </c>
      <c r="B104" s="113" t="s">
        <v>147</v>
      </c>
      <c r="C104" s="7" t="s">
        <v>31</v>
      </c>
      <c r="D104" s="7">
        <v>20</v>
      </c>
      <c r="E104" s="114"/>
      <c r="F104" s="9">
        <f t="shared" si="7"/>
        <v>0</v>
      </c>
      <c r="G104" s="52">
        <v>0.08</v>
      </c>
      <c r="H104" s="697">
        <f t="shared" si="3"/>
        <v>0</v>
      </c>
      <c r="I104" s="786"/>
    </row>
    <row r="105" spans="1:9" ht="48.75" customHeight="1">
      <c r="A105" s="397">
        <v>80</v>
      </c>
      <c r="B105" s="6" t="s">
        <v>148</v>
      </c>
      <c r="C105" s="26" t="s">
        <v>28</v>
      </c>
      <c r="D105" s="397">
        <v>250</v>
      </c>
      <c r="E105" s="398"/>
      <c r="F105" s="9">
        <f t="shared" si="7"/>
        <v>0</v>
      </c>
      <c r="G105" s="52">
        <v>0.08</v>
      </c>
      <c r="H105" s="697">
        <f t="shared" si="3"/>
        <v>0</v>
      </c>
      <c r="I105" s="786"/>
    </row>
    <row r="106" spans="1:9" ht="15.75" customHeight="1">
      <c r="A106" s="26">
        <v>81</v>
      </c>
      <c r="B106" s="6" t="s">
        <v>149</v>
      </c>
      <c r="C106" s="26" t="s">
        <v>28</v>
      </c>
      <c r="D106" s="26">
        <v>1300</v>
      </c>
      <c r="E106" s="27"/>
      <c r="F106" s="9">
        <f t="shared" si="7"/>
        <v>0</v>
      </c>
      <c r="G106" s="52">
        <v>0.08</v>
      </c>
      <c r="H106" s="697">
        <f t="shared" si="3"/>
        <v>0</v>
      </c>
      <c r="I106" s="786"/>
    </row>
    <row r="107" spans="1:9" ht="27" customHeight="1">
      <c r="A107" s="26">
        <v>82</v>
      </c>
      <c r="B107" s="6" t="s">
        <v>150</v>
      </c>
      <c r="C107" s="26" t="s">
        <v>28</v>
      </c>
      <c r="D107" s="26">
        <v>300</v>
      </c>
      <c r="E107" s="27"/>
      <c r="F107" s="9">
        <f t="shared" si="7"/>
        <v>0</v>
      </c>
      <c r="G107" s="52">
        <v>0.08</v>
      </c>
      <c r="H107" s="697">
        <f t="shared" si="3"/>
        <v>0</v>
      </c>
      <c r="I107" s="786"/>
    </row>
    <row r="108" spans="1:9" ht="17.25" customHeight="1">
      <c r="A108" s="26">
        <v>83</v>
      </c>
      <c r="B108" s="25" t="s">
        <v>151</v>
      </c>
      <c r="C108" s="26" t="s">
        <v>28</v>
      </c>
      <c r="D108" s="26">
        <v>800</v>
      </c>
      <c r="E108" s="27"/>
      <c r="F108" s="9">
        <f>E108*D108</f>
        <v>0</v>
      </c>
      <c r="G108" s="52">
        <v>0.08</v>
      </c>
      <c r="H108" s="697">
        <f t="shared" si="3"/>
        <v>0</v>
      </c>
      <c r="I108" s="786"/>
    </row>
    <row r="109" spans="1:9" ht="57" customHeight="1">
      <c r="A109" s="26">
        <v>84</v>
      </c>
      <c r="B109" s="25" t="s">
        <v>152</v>
      </c>
      <c r="C109" s="26" t="s">
        <v>28</v>
      </c>
      <c r="D109" s="26">
        <v>100</v>
      </c>
      <c r="E109" s="27"/>
      <c r="F109" s="9">
        <f t="shared" ref="F109:F116" si="8">E109*D109</f>
        <v>0</v>
      </c>
      <c r="G109" s="52">
        <v>0.08</v>
      </c>
      <c r="H109" s="697">
        <f t="shared" si="3"/>
        <v>0</v>
      </c>
      <c r="I109" s="786"/>
    </row>
    <row r="110" spans="1:9" ht="18" customHeight="1">
      <c r="A110" s="117">
        <v>85</v>
      </c>
      <c r="B110" s="25" t="s">
        <v>153</v>
      </c>
      <c r="C110" s="26" t="s">
        <v>28</v>
      </c>
      <c r="D110" s="26">
        <v>1100</v>
      </c>
      <c r="E110" s="118"/>
      <c r="F110" s="9">
        <f t="shared" si="8"/>
        <v>0</v>
      </c>
      <c r="G110" s="52">
        <v>0.08</v>
      </c>
      <c r="H110" s="697">
        <f t="shared" si="3"/>
        <v>0</v>
      </c>
      <c r="I110" s="786"/>
    </row>
    <row r="111" spans="1:9" ht="57" customHeight="1">
      <c r="A111" s="26">
        <v>86</v>
      </c>
      <c r="B111" s="119" t="s">
        <v>154</v>
      </c>
      <c r="C111" s="26" t="s">
        <v>140</v>
      </c>
      <c r="D111" s="26">
        <v>60</v>
      </c>
      <c r="E111" s="118"/>
      <c r="F111" s="9">
        <f t="shared" si="8"/>
        <v>0</v>
      </c>
      <c r="G111" s="52">
        <v>0.08</v>
      </c>
      <c r="H111" s="697">
        <f t="shared" si="3"/>
        <v>0</v>
      </c>
      <c r="I111" s="786"/>
    </row>
    <row r="112" spans="1:9" ht="39" customHeight="1">
      <c r="A112" s="26">
        <v>87</v>
      </c>
      <c r="B112" s="119" t="s">
        <v>155</v>
      </c>
      <c r="C112" s="26" t="s">
        <v>28</v>
      </c>
      <c r="D112" s="26">
        <v>500</v>
      </c>
      <c r="E112" s="118"/>
      <c r="F112" s="9">
        <f t="shared" si="8"/>
        <v>0</v>
      </c>
      <c r="G112" s="52">
        <v>0.08</v>
      </c>
      <c r="H112" s="697">
        <f t="shared" si="3"/>
        <v>0</v>
      </c>
      <c r="I112" s="786"/>
    </row>
    <row r="113" spans="1:1019" ht="57" customHeight="1">
      <c r="A113" s="26">
        <v>88</v>
      </c>
      <c r="B113" s="119" t="s">
        <v>156</v>
      </c>
      <c r="C113" s="26" t="s">
        <v>28</v>
      </c>
      <c r="D113" s="26">
        <v>15000</v>
      </c>
      <c r="E113" s="118"/>
      <c r="F113" s="9">
        <f t="shared" si="8"/>
        <v>0</v>
      </c>
      <c r="G113" s="52">
        <v>0.08</v>
      </c>
      <c r="H113" s="697">
        <f t="shared" si="3"/>
        <v>0</v>
      </c>
      <c r="I113" s="786"/>
    </row>
    <row r="114" spans="1:1019">
      <c r="A114" s="120">
        <v>89</v>
      </c>
      <c r="B114" s="121" t="s">
        <v>157</v>
      </c>
      <c r="C114" s="120" t="s">
        <v>28</v>
      </c>
      <c r="D114" s="120">
        <v>2500</v>
      </c>
      <c r="E114" s="122"/>
      <c r="F114" s="9">
        <f t="shared" si="8"/>
        <v>0</v>
      </c>
      <c r="G114" s="52">
        <v>0.08</v>
      </c>
      <c r="H114" s="697">
        <f t="shared" si="3"/>
        <v>0</v>
      </c>
      <c r="I114" s="786"/>
    </row>
    <row r="115" spans="1:1019" ht="45" customHeight="1">
      <c r="A115" s="26">
        <v>90</v>
      </c>
      <c r="B115" s="25" t="s">
        <v>464</v>
      </c>
      <c r="C115" s="26" t="s">
        <v>28</v>
      </c>
      <c r="D115" s="26">
        <v>200</v>
      </c>
      <c r="E115" s="118"/>
      <c r="F115" s="9">
        <f t="shared" si="8"/>
        <v>0</v>
      </c>
      <c r="G115" s="52">
        <v>0.08</v>
      </c>
      <c r="H115" s="697">
        <f t="shared" si="3"/>
        <v>0</v>
      </c>
      <c r="I115" s="786"/>
    </row>
    <row r="116" spans="1:1019" ht="23.25" customHeight="1">
      <c r="A116" s="120">
        <v>91</v>
      </c>
      <c r="B116" s="123" t="s">
        <v>158</v>
      </c>
      <c r="C116" s="120" t="s">
        <v>28</v>
      </c>
      <c r="D116" s="120">
        <v>250</v>
      </c>
      <c r="E116" s="122"/>
      <c r="F116" s="9">
        <f t="shared" si="8"/>
        <v>0</v>
      </c>
      <c r="G116" s="52">
        <v>0.08</v>
      </c>
      <c r="H116" s="697">
        <f t="shared" si="3"/>
        <v>0</v>
      </c>
      <c r="I116" s="786"/>
    </row>
    <row r="117" spans="1:1019" ht="15" customHeight="1">
      <c r="A117" s="120">
        <v>92</v>
      </c>
      <c r="B117" s="124" t="s">
        <v>159</v>
      </c>
      <c r="C117" s="120" t="s">
        <v>160</v>
      </c>
      <c r="D117" s="120">
        <v>500</v>
      </c>
      <c r="E117" s="122"/>
      <c r="F117" s="9">
        <f>E117*D117</f>
        <v>0</v>
      </c>
      <c r="G117" s="52">
        <v>0.08</v>
      </c>
      <c r="H117" s="697">
        <f t="shared" si="3"/>
        <v>0</v>
      </c>
      <c r="I117" s="786"/>
    </row>
    <row r="118" spans="1:1019" ht="18" customHeight="1">
      <c r="A118" s="120">
        <v>93</v>
      </c>
      <c r="B118" s="124" t="s">
        <v>475</v>
      </c>
      <c r="C118" s="120" t="s">
        <v>31</v>
      </c>
      <c r="D118" s="120">
        <v>500</v>
      </c>
      <c r="E118" s="122"/>
      <c r="F118" s="9">
        <f t="shared" ref="F118:F120" si="9">E118*D118</f>
        <v>0</v>
      </c>
      <c r="G118" s="52">
        <v>0.08</v>
      </c>
      <c r="H118" s="697">
        <f t="shared" si="3"/>
        <v>0</v>
      </c>
      <c r="I118" s="786"/>
    </row>
    <row r="119" spans="1:1019" ht="18" customHeight="1">
      <c r="A119" s="120">
        <v>94</v>
      </c>
      <c r="B119" s="124" t="s">
        <v>476</v>
      </c>
      <c r="C119" s="120" t="s">
        <v>31</v>
      </c>
      <c r="D119" s="120">
        <v>400</v>
      </c>
      <c r="E119" s="122"/>
      <c r="F119" s="9">
        <f t="shared" si="9"/>
        <v>0</v>
      </c>
      <c r="G119" s="52"/>
      <c r="H119" s="697"/>
      <c r="I119" s="786"/>
    </row>
    <row r="120" spans="1:1019" s="23" customFormat="1">
      <c r="A120" s="26">
        <v>95</v>
      </c>
      <c r="B120" s="125" t="s">
        <v>161</v>
      </c>
      <c r="C120" s="26" t="s">
        <v>28</v>
      </c>
      <c r="D120" s="26">
        <v>50</v>
      </c>
      <c r="E120" s="118"/>
      <c r="F120" s="9">
        <f t="shared" si="9"/>
        <v>0</v>
      </c>
      <c r="G120" s="52">
        <v>0.08</v>
      </c>
      <c r="H120" s="697">
        <f t="shared" si="3"/>
        <v>0</v>
      </c>
      <c r="I120" s="786"/>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c r="GM120" s="4"/>
      <c r="GN120" s="4"/>
      <c r="GO120" s="4"/>
      <c r="GP120" s="4"/>
      <c r="GQ120" s="4"/>
      <c r="GR120" s="4"/>
      <c r="GS120" s="4"/>
      <c r="GT120" s="4"/>
      <c r="GU120" s="4"/>
      <c r="GV120" s="4"/>
      <c r="GW120" s="4"/>
      <c r="GX120" s="4"/>
      <c r="GY120" s="4"/>
      <c r="GZ120" s="4"/>
      <c r="HA120" s="4"/>
      <c r="HB120" s="4"/>
      <c r="HC120" s="4"/>
      <c r="HD120" s="4"/>
      <c r="HE120" s="4"/>
      <c r="HF120" s="4"/>
      <c r="HG120" s="4"/>
      <c r="HH120" s="4"/>
      <c r="HI120" s="4"/>
      <c r="HJ120" s="4"/>
      <c r="HK120" s="4"/>
      <c r="HL120" s="4"/>
      <c r="HM120" s="4"/>
      <c r="HN120" s="4"/>
      <c r="HO120" s="4"/>
      <c r="HP120" s="4"/>
      <c r="HQ120" s="4"/>
      <c r="HR120" s="4"/>
      <c r="HS120" s="4"/>
      <c r="HT120" s="4"/>
      <c r="HU120" s="4"/>
      <c r="HV120" s="4"/>
      <c r="HW120" s="4"/>
      <c r="HX120" s="4"/>
      <c r="HY120" s="4"/>
      <c r="HZ120" s="4"/>
      <c r="IA120" s="4"/>
      <c r="IB120" s="4"/>
      <c r="IC120" s="4"/>
      <c r="ID120" s="4"/>
      <c r="IE120" s="4"/>
      <c r="IF120" s="4"/>
      <c r="IG120" s="4"/>
      <c r="IH120" s="4"/>
      <c r="II120" s="4"/>
      <c r="IJ120" s="4"/>
      <c r="IK120" s="4"/>
      <c r="IL120" s="4"/>
      <c r="IM120" s="4"/>
      <c r="IN120" s="4"/>
      <c r="IO120" s="4"/>
      <c r="IP120" s="4"/>
      <c r="IQ120" s="4"/>
      <c r="IR120" s="4"/>
      <c r="IS120" s="4"/>
      <c r="IT120" s="4"/>
      <c r="IU120" s="4"/>
      <c r="IV120" s="4"/>
      <c r="IW120" s="4"/>
      <c r="IX120" s="4"/>
      <c r="IY120" s="4"/>
      <c r="IZ120" s="4"/>
      <c r="JA120" s="4"/>
      <c r="JB120" s="4"/>
      <c r="JC120" s="4"/>
      <c r="JD120" s="4"/>
      <c r="JE120" s="4"/>
      <c r="JF120" s="4"/>
      <c r="JG120" s="4"/>
      <c r="JH120" s="4"/>
      <c r="JI120" s="4"/>
      <c r="JJ120" s="4"/>
      <c r="JK120" s="4"/>
      <c r="JL120" s="4"/>
      <c r="JM120" s="4"/>
      <c r="JN120" s="4"/>
      <c r="JO120" s="4"/>
      <c r="JP120" s="4"/>
      <c r="JQ120" s="4"/>
      <c r="JR120" s="4"/>
      <c r="JS120" s="4"/>
      <c r="JT120" s="4"/>
      <c r="JU120" s="4"/>
      <c r="JV120" s="4"/>
      <c r="JW120" s="4"/>
      <c r="JX120" s="4"/>
      <c r="JY120" s="4"/>
      <c r="JZ120" s="4"/>
      <c r="KA120" s="4"/>
      <c r="KB120" s="4"/>
      <c r="KC120" s="4"/>
      <c r="KD120" s="4"/>
      <c r="KE120" s="4"/>
      <c r="KF120" s="4"/>
      <c r="KG120" s="4"/>
      <c r="KH120" s="4"/>
      <c r="KI120" s="4"/>
      <c r="KJ120" s="4"/>
      <c r="KK120" s="4"/>
      <c r="KL120" s="4"/>
      <c r="KM120" s="4"/>
      <c r="KN120" s="4"/>
      <c r="KO120" s="4"/>
      <c r="KP120" s="4"/>
      <c r="KQ120" s="4"/>
      <c r="KR120" s="4"/>
      <c r="KS120" s="4"/>
      <c r="KT120" s="4"/>
      <c r="KU120" s="4"/>
      <c r="KV120" s="4"/>
      <c r="KW120" s="4"/>
      <c r="KX120" s="4"/>
      <c r="KY120" s="4"/>
      <c r="KZ120" s="4"/>
      <c r="LA120" s="4"/>
      <c r="LB120" s="4"/>
      <c r="LC120" s="4"/>
      <c r="LD120" s="4"/>
      <c r="LE120" s="4"/>
      <c r="LF120" s="4"/>
      <c r="LG120" s="4"/>
      <c r="LH120" s="4"/>
      <c r="LI120" s="4"/>
      <c r="LJ120" s="4"/>
      <c r="LK120" s="4"/>
      <c r="LL120" s="4"/>
      <c r="LM120" s="126"/>
      <c r="LN120" s="127"/>
      <c r="LO120" s="127"/>
      <c r="LP120" s="127"/>
      <c r="LQ120" s="127"/>
      <c r="LR120" s="127"/>
      <c r="LS120" s="127"/>
      <c r="LT120" s="127"/>
      <c r="LU120" s="127"/>
      <c r="LV120" s="127"/>
      <c r="LW120" s="127"/>
      <c r="LX120" s="127"/>
      <c r="LY120" s="127"/>
      <c r="LZ120" s="127"/>
      <c r="MA120" s="127"/>
      <c r="MB120" s="127"/>
      <c r="MC120" s="127"/>
      <c r="MD120" s="127"/>
      <c r="ME120" s="127"/>
      <c r="MF120" s="127"/>
      <c r="MG120" s="127"/>
      <c r="MH120" s="127"/>
      <c r="MI120" s="127"/>
      <c r="MJ120" s="127"/>
      <c r="MK120" s="127"/>
      <c r="ML120" s="127"/>
      <c r="MM120" s="127"/>
      <c r="MN120" s="127"/>
      <c r="MO120" s="127"/>
      <c r="MP120" s="127"/>
      <c r="MQ120" s="127"/>
      <c r="MR120" s="127"/>
      <c r="MS120" s="127"/>
      <c r="MT120" s="127"/>
      <c r="MU120" s="127"/>
      <c r="MV120" s="127"/>
      <c r="MW120" s="127"/>
      <c r="MX120" s="127"/>
      <c r="MY120" s="127"/>
      <c r="MZ120" s="127"/>
      <c r="NA120" s="127"/>
      <c r="NB120" s="127"/>
      <c r="NC120" s="127"/>
      <c r="ND120" s="127"/>
      <c r="NE120" s="127"/>
      <c r="NF120" s="127"/>
      <c r="NG120" s="127"/>
      <c r="NH120" s="127"/>
      <c r="NI120" s="127"/>
      <c r="NJ120" s="127"/>
      <c r="NK120" s="127"/>
      <c r="NL120" s="127"/>
      <c r="NM120" s="127"/>
      <c r="NN120" s="127"/>
      <c r="NO120" s="127"/>
      <c r="NP120" s="127"/>
      <c r="NQ120" s="127"/>
      <c r="NR120" s="127"/>
      <c r="NS120" s="127"/>
      <c r="NT120" s="127"/>
      <c r="NU120" s="127"/>
      <c r="NV120" s="127"/>
      <c r="NW120" s="127"/>
      <c r="NX120" s="127"/>
      <c r="NY120" s="127"/>
      <c r="NZ120" s="127"/>
      <c r="OA120" s="127"/>
      <c r="OB120" s="127"/>
      <c r="OC120" s="127"/>
      <c r="OD120" s="127"/>
      <c r="OE120" s="127"/>
      <c r="OF120" s="127"/>
      <c r="OG120" s="127"/>
      <c r="OH120" s="127"/>
      <c r="OI120" s="127"/>
      <c r="OJ120" s="127"/>
      <c r="OK120" s="127"/>
      <c r="OL120" s="127"/>
      <c r="OM120" s="127"/>
      <c r="ON120" s="127"/>
      <c r="OO120" s="127"/>
      <c r="OP120" s="127"/>
      <c r="OQ120" s="127"/>
      <c r="OR120" s="127"/>
      <c r="OS120" s="127"/>
      <c r="OT120" s="127"/>
      <c r="OU120" s="127"/>
      <c r="OV120" s="127"/>
      <c r="OW120" s="127"/>
      <c r="OX120" s="127"/>
      <c r="OY120" s="127"/>
      <c r="OZ120" s="127"/>
      <c r="PA120" s="127"/>
      <c r="PB120" s="127"/>
      <c r="PC120" s="127"/>
      <c r="PD120" s="127"/>
      <c r="PE120" s="127"/>
      <c r="PF120" s="127"/>
      <c r="PG120" s="127"/>
      <c r="PH120" s="127"/>
      <c r="PI120" s="127"/>
      <c r="PJ120" s="127"/>
      <c r="PK120" s="127"/>
      <c r="PL120" s="127"/>
      <c r="PM120" s="127"/>
      <c r="PN120" s="127"/>
      <c r="PO120" s="127"/>
      <c r="PP120" s="127"/>
      <c r="PQ120" s="127"/>
      <c r="PR120" s="127"/>
      <c r="PS120" s="127"/>
      <c r="PT120" s="127"/>
      <c r="PU120" s="127"/>
      <c r="PV120" s="127"/>
      <c r="PW120" s="127"/>
      <c r="PX120" s="127"/>
      <c r="PY120" s="127"/>
      <c r="PZ120" s="127"/>
      <c r="QA120" s="127"/>
      <c r="QB120" s="127"/>
      <c r="QC120" s="127"/>
      <c r="QD120" s="127"/>
      <c r="QE120" s="127"/>
      <c r="QF120" s="127"/>
      <c r="QG120" s="127"/>
      <c r="QH120" s="127"/>
      <c r="QI120" s="127"/>
      <c r="QJ120" s="127"/>
      <c r="QK120" s="127"/>
      <c r="QL120" s="127"/>
      <c r="QM120" s="127"/>
      <c r="QN120" s="127"/>
      <c r="QO120" s="127"/>
      <c r="QP120" s="127"/>
      <c r="QQ120" s="127"/>
      <c r="QR120" s="127"/>
      <c r="QS120" s="127"/>
      <c r="QT120" s="127"/>
      <c r="QU120" s="127"/>
      <c r="QV120" s="127"/>
      <c r="QW120" s="127"/>
      <c r="QX120" s="127"/>
      <c r="QY120" s="127"/>
      <c r="QZ120" s="127"/>
      <c r="RA120" s="127"/>
      <c r="RB120" s="127"/>
      <c r="RC120" s="127"/>
      <c r="RD120" s="127"/>
      <c r="RE120" s="127"/>
      <c r="RF120" s="127"/>
      <c r="RG120" s="127"/>
      <c r="RH120" s="127"/>
      <c r="RI120" s="127"/>
      <c r="RJ120" s="127"/>
      <c r="RK120" s="127"/>
      <c r="RL120" s="127"/>
      <c r="RM120" s="127"/>
      <c r="RN120" s="127"/>
      <c r="RO120" s="127"/>
      <c r="RP120" s="127"/>
      <c r="RQ120" s="127"/>
      <c r="RR120" s="127"/>
      <c r="RS120" s="127"/>
      <c r="RT120" s="127"/>
      <c r="RU120" s="127"/>
      <c r="RV120" s="127"/>
      <c r="RW120" s="127"/>
      <c r="RX120" s="127"/>
      <c r="RY120" s="127"/>
      <c r="RZ120" s="127"/>
      <c r="SA120" s="127"/>
      <c r="SB120" s="127"/>
      <c r="SC120" s="127"/>
      <c r="SD120" s="127"/>
      <c r="SE120" s="127"/>
      <c r="SF120" s="127"/>
      <c r="SG120" s="127"/>
      <c r="SH120" s="127"/>
      <c r="SI120" s="127"/>
      <c r="SJ120" s="127"/>
      <c r="SK120" s="127"/>
      <c r="SL120" s="127"/>
      <c r="SM120" s="127"/>
      <c r="SN120" s="127"/>
      <c r="SO120" s="127"/>
      <c r="SP120" s="127"/>
      <c r="SQ120" s="127"/>
      <c r="SR120" s="127"/>
      <c r="SS120" s="127"/>
      <c r="ST120" s="127"/>
      <c r="SU120" s="127"/>
      <c r="SV120" s="127"/>
      <c r="SW120" s="127"/>
      <c r="SX120" s="127"/>
      <c r="SY120" s="127"/>
      <c r="SZ120" s="127"/>
      <c r="TA120" s="127"/>
      <c r="TB120" s="127"/>
      <c r="TC120" s="127"/>
      <c r="TD120" s="127"/>
      <c r="TE120" s="127"/>
      <c r="TF120" s="127"/>
      <c r="TG120" s="127"/>
      <c r="TH120" s="127"/>
      <c r="TI120" s="127"/>
      <c r="TJ120" s="127"/>
      <c r="TK120" s="127"/>
      <c r="TL120" s="127"/>
      <c r="TM120" s="127"/>
      <c r="TN120" s="127"/>
      <c r="TO120" s="127"/>
      <c r="TP120" s="127"/>
      <c r="TQ120" s="127"/>
      <c r="TR120" s="127"/>
      <c r="TS120" s="127"/>
      <c r="TT120" s="127"/>
      <c r="TU120" s="127"/>
      <c r="TV120" s="127"/>
      <c r="TW120" s="127"/>
      <c r="TX120" s="127"/>
      <c r="TY120" s="127"/>
      <c r="TZ120" s="127"/>
      <c r="UA120" s="127"/>
      <c r="UB120" s="127"/>
      <c r="UC120" s="127"/>
      <c r="UD120" s="127"/>
      <c r="UE120" s="127"/>
      <c r="UF120" s="127"/>
      <c r="UG120" s="127"/>
      <c r="UH120" s="127"/>
      <c r="UI120" s="127"/>
      <c r="UJ120" s="127"/>
      <c r="UK120" s="127"/>
      <c r="UL120" s="127"/>
      <c r="UM120" s="127"/>
      <c r="UN120" s="127"/>
      <c r="UO120" s="127"/>
      <c r="UP120" s="127"/>
      <c r="UQ120" s="127"/>
      <c r="UR120" s="127"/>
      <c r="US120" s="127"/>
      <c r="UT120" s="127"/>
      <c r="UU120" s="127"/>
      <c r="UV120" s="127"/>
      <c r="UW120" s="127"/>
      <c r="UX120" s="127"/>
      <c r="UY120" s="127"/>
      <c r="UZ120" s="127"/>
      <c r="VA120" s="127"/>
      <c r="VB120" s="127"/>
      <c r="VC120" s="127"/>
      <c r="VD120" s="127"/>
      <c r="VE120" s="127"/>
      <c r="VF120" s="127"/>
      <c r="VG120" s="127"/>
      <c r="VH120" s="127"/>
      <c r="VI120" s="127"/>
      <c r="VJ120" s="127"/>
      <c r="VK120" s="127"/>
      <c r="VL120" s="127"/>
      <c r="VM120" s="127"/>
      <c r="VN120" s="127"/>
      <c r="VO120" s="127"/>
      <c r="VP120" s="127"/>
      <c r="VQ120" s="127"/>
      <c r="VR120" s="127"/>
      <c r="VS120" s="127"/>
      <c r="VT120" s="127"/>
      <c r="VU120" s="127"/>
      <c r="VV120" s="127"/>
      <c r="VW120" s="127"/>
      <c r="VX120" s="127"/>
      <c r="VY120" s="127"/>
      <c r="VZ120" s="127"/>
      <c r="WA120" s="127"/>
      <c r="WB120" s="127"/>
      <c r="WC120" s="127"/>
      <c r="WD120" s="127"/>
      <c r="WE120" s="127"/>
      <c r="WF120" s="127"/>
      <c r="WG120" s="127"/>
      <c r="WH120" s="127"/>
      <c r="WI120" s="127"/>
      <c r="WJ120" s="127"/>
      <c r="WK120" s="127"/>
      <c r="WL120" s="127"/>
      <c r="WM120" s="127"/>
      <c r="WN120" s="127"/>
      <c r="WO120" s="127"/>
      <c r="WP120" s="127"/>
      <c r="WQ120" s="127"/>
      <c r="WR120" s="127"/>
      <c r="WS120" s="127"/>
      <c r="WT120" s="127"/>
      <c r="WU120" s="127"/>
      <c r="WV120" s="127"/>
      <c r="WW120" s="127"/>
      <c r="WX120" s="127"/>
      <c r="WY120" s="127"/>
      <c r="WZ120" s="127"/>
      <c r="XA120" s="127"/>
      <c r="XB120" s="127"/>
      <c r="XC120" s="127"/>
      <c r="XD120" s="127"/>
      <c r="XE120" s="127"/>
      <c r="XF120" s="127"/>
      <c r="XG120" s="127"/>
      <c r="XH120" s="127"/>
      <c r="XI120" s="127"/>
      <c r="XJ120" s="127"/>
      <c r="XK120" s="127"/>
      <c r="XL120" s="127"/>
      <c r="XM120" s="127"/>
      <c r="XN120" s="127"/>
      <c r="XO120" s="127"/>
      <c r="XP120" s="127"/>
      <c r="XQ120" s="127"/>
      <c r="XR120" s="127"/>
      <c r="XS120" s="127"/>
      <c r="XT120" s="127"/>
      <c r="XU120" s="127"/>
      <c r="XV120" s="127"/>
      <c r="XW120" s="127"/>
      <c r="XX120" s="127"/>
      <c r="XY120" s="127"/>
      <c r="XZ120" s="127"/>
      <c r="YA120" s="127"/>
      <c r="YB120" s="127"/>
      <c r="YC120" s="127"/>
      <c r="YD120" s="127"/>
      <c r="YE120" s="127"/>
      <c r="YF120" s="127"/>
      <c r="YG120" s="127"/>
      <c r="YH120" s="127"/>
      <c r="YI120" s="127"/>
      <c r="YJ120" s="127"/>
      <c r="YK120" s="127"/>
      <c r="YL120" s="127"/>
      <c r="YM120" s="127"/>
      <c r="YN120" s="127"/>
      <c r="YO120" s="127"/>
      <c r="YP120" s="127"/>
      <c r="YQ120" s="127"/>
      <c r="YR120" s="127"/>
      <c r="YS120" s="127"/>
      <c r="YT120" s="127"/>
      <c r="YU120" s="127"/>
      <c r="YV120" s="127"/>
      <c r="YW120" s="127"/>
      <c r="YX120" s="127"/>
      <c r="YY120" s="127"/>
      <c r="YZ120" s="127"/>
      <c r="ZA120" s="127"/>
      <c r="ZB120" s="127"/>
      <c r="ZC120" s="127"/>
      <c r="ZD120" s="127"/>
      <c r="ZE120" s="127"/>
      <c r="ZF120" s="127"/>
      <c r="ZG120" s="127"/>
      <c r="ZH120" s="127"/>
      <c r="ZI120" s="127"/>
      <c r="ZJ120" s="127"/>
      <c r="ZK120" s="127"/>
      <c r="ZL120" s="127"/>
      <c r="ZM120" s="127"/>
      <c r="ZN120" s="127"/>
      <c r="ZO120" s="127"/>
      <c r="ZP120" s="127"/>
      <c r="ZQ120" s="127"/>
      <c r="ZR120" s="127"/>
      <c r="ZS120" s="127"/>
      <c r="ZT120" s="127"/>
      <c r="ZU120" s="127"/>
      <c r="ZV120" s="127"/>
      <c r="ZW120" s="127"/>
      <c r="ZX120" s="127"/>
      <c r="ZY120" s="127"/>
      <c r="ZZ120" s="127"/>
      <c r="AAA120" s="127"/>
      <c r="AAB120" s="127"/>
      <c r="AAC120" s="127"/>
      <c r="AAD120" s="127"/>
      <c r="AAE120" s="127"/>
      <c r="AAF120" s="127"/>
      <c r="AAG120" s="127"/>
      <c r="AAH120" s="127"/>
      <c r="AAI120" s="127"/>
      <c r="AAJ120" s="127"/>
      <c r="AAK120" s="127"/>
      <c r="AAL120" s="127"/>
      <c r="AAM120" s="127"/>
      <c r="AAN120" s="127"/>
      <c r="AAO120" s="127"/>
      <c r="AAP120" s="127"/>
      <c r="AAQ120" s="127"/>
      <c r="AAR120" s="127"/>
      <c r="AAS120" s="127"/>
      <c r="AAT120" s="127"/>
      <c r="AAU120" s="127"/>
      <c r="AAV120" s="127"/>
      <c r="AAW120" s="127"/>
      <c r="AAX120" s="127"/>
      <c r="AAY120" s="127"/>
      <c r="AAZ120" s="127"/>
      <c r="ABA120" s="127"/>
      <c r="ABB120" s="127"/>
      <c r="ABC120" s="127"/>
      <c r="ABD120" s="127"/>
      <c r="ABE120" s="127"/>
      <c r="ABF120" s="127"/>
      <c r="ABG120" s="127"/>
      <c r="ABH120" s="127"/>
      <c r="ABI120" s="127"/>
      <c r="ABJ120" s="127"/>
      <c r="ABK120" s="127"/>
      <c r="ABL120" s="127"/>
      <c r="ABM120" s="127"/>
      <c r="ABN120" s="127"/>
      <c r="ABO120" s="127"/>
      <c r="ABP120" s="127"/>
      <c r="ABQ120" s="127"/>
      <c r="ABR120" s="127"/>
      <c r="ABS120" s="127"/>
      <c r="ABT120" s="127"/>
      <c r="ABU120" s="127"/>
      <c r="ABV120" s="127"/>
      <c r="ABW120" s="127"/>
      <c r="ABX120" s="127"/>
      <c r="ABY120" s="127"/>
      <c r="ABZ120" s="127"/>
      <c r="ACA120" s="127"/>
      <c r="ACB120" s="127"/>
      <c r="ACC120" s="127"/>
      <c r="ACD120" s="127"/>
      <c r="ACE120" s="127"/>
      <c r="ACF120" s="127"/>
      <c r="ACG120" s="127"/>
      <c r="ACH120" s="127"/>
      <c r="ACI120" s="127"/>
      <c r="ACJ120" s="127"/>
      <c r="ACK120" s="127"/>
      <c r="ACL120" s="127"/>
      <c r="ACM120" s="127"/>
      <c r="ACN120" s="127"/>
      <c r="ACO120" s="127"/>
      <c r="ACP120" s="127"/>
      <c r="ACQ120" s="127"/>
      <c r="ACR120" s="127"/>
      <c r="ACS120" s="127"/>
      <c r="ACT120" s="127"/>
      <c r="ACU120" s="127"/>
      <c r="ACV120" s="127"/>
      <c r="ACW120" s="127"/>
      <c r="ACX120" s="127"/>
      <c r="ACY120" s="127"/>
      <c r="ACZ120" s="127"/>
      <c r="ADA120" s="127"/>
      <c r="ADB120" s="127"/>
      <c r="ADC120" s="127"/>
      <c r="ADD120" s="127"/>
      <c r="ADE120" s="127"/>
      <c r="ADF120" s="127"/>
      <c r="ADG120" s="127"/>
      <c r="ADH120" s="127"/>
      <c r="ADI120" s="127"/>
      <c r="ADJ120" s="127"/>
      <c r="ADK120" s="127"/>
      <c r="ADL120" s="127"/>
      <c r="ADM120" s="127"/>
      <c r="ADN120" s="127"/>
      <c r="ADO120" s="127"/>
      <c r="ADP120" s="127"/>
      <c r="ADQ120" s="127"/>
      <c r="ADR120" s="127"/>
      <c r="ADS120" s="127"/>
      <c r="ADT120" s="127"/>
      <c r="ADU120" s="127"/>
      <c r="ADV120" s="127"/>
      <c r="ADW120" s="127"/>
      <c r="ADX120" s="127"/>
      <c r="ADY120" s="127"/>
      <c r="ADZ120" s="127"/>
      <c r="AEA120" s="127"/>
      <c r="AEB120" s="127"/>
      <c r="AEC120" s="127"/>
      <c r="AED120" s="127"/>
      <c r="AEE120" s="127"/>
      <c r="AEF120" s="127"/>
      <c r="AEG120" s="127"/>
      <c r="AEH120" s="127"/>
      <c r="AEI120" s="127"/>
      <c r="AEJ120" s="127"/>
      <c r="AEK120" s="127"/>
      <c r="AEL120" s="127"/>
      <c r="AEM120" s="127"/>
      <c r="AEN120" s="127"/>
      <c r="AEO120" s="127"/>
      <c r="AEP120" s="127"/>
      <c r="AEQ120" s="127"/>
      <c r="AER120" s="127"/>
      <c r="AES120" s="127"/>
      <c r="AET120" s="127"/>
      <c r="AEU120" s="127"/>
      <c r="AEV120" s="127"/>
      <c r="AEW120" s="127"/>
      <c r="AEX120" s="127"/>
      <c r="AEY120" s="127"/>
      <c r="AEZ120" s="127"/>
      <c r="AFA120" s="127"/>
      <c r="AFB120" s="127"/>
      <c r="AFC120" s="127"/>
      <c r="AFD120" s="127"/>
      <c r="AFE120" s="127"/>
      <c r="AFF120" s="127"/>
      <c r="AFG120" s="127"/>
      <c r="AFH120" s="127"/>
      <c r="AFI120" s="127"/>
      <c r="AFJ120" s="127"/>
      <c r="AFK120" s="127"/>
      <c r="AFL120" s="127"/>
      <c r="AFM120" s="127"/>
      <c r="AFN120" s="127"/>
      <c r="AFO120" s="127"/>
      <c r="AFP120" s="127"/>
      <c r="AFQ120" s="127"/>
      <c r="AFR120" s="127"/>
      <c r="AFS120" s="127"/>
      <c r="AFT120" s="127"/>
      <c r="AFU120" s="127"/>
      <c r="AFV120" s="127"/>
      <c r="AFW120" s="127"/>
      <c r="AFX120" s="127"/>
      <c r="AFY120" s="127"/>
      <c r="AFZ120" s="127"/>
      <c r="AGA120" s="127"/>
      <c r="AGB120" s="127"/>
      <c r="AGC120" s="127"/>
      <c r="AGD120" s="127"/>
      <c r="AGE120" s="127"/>
      <c r="AGF120" s="127"/>
      <c r="AGG120" s="127"/>
      <c r="AGH120" s="127"/>
      <c r="AGI120" s="127"/>
      <c r="AGJ120" s="127"/>
      <c r="AGK120" s="127"/>
      <c r="AGL120" s="127"/>
      <c r="AGM120" s="127"/>
      <c r="AGN120" s="127"/>
      <c r="AGO120" s="127"/>
      <c r="AGP120" s="127"/>
      <c r="AGQ120" s="127"/>
      <c r="AGR120" s="127"/>
      <c r="AGS120" s="127"/>
      <c r="AGT120" s="127"/>
      <c r="AGU120" s="127"/>
      <c r="AGV120" s="127"/>
      <c r="AGW120" s="127"/>
      <c r="AGX120" s="127"/>
      <c r="AGY120" s="127"/>
      <c r="AGZ120" s="127"/>
      <c r="AHA120" s="127"/>
      <c r="AHB120" s="127"/>
      <c r="AHC120" s="127"/>
      <c r="AHD120" s="127"/>
      <c r="AHE120" s="127"/>
      <c r="AHF120" s="127"/>
      <c r="AHG120" s="127"/>
      <c r="AHH120" s="127"/>
      <c r="AHI120" s="127"/>
      <c r="AHJ120" s="127"/>
      <c r="AHK120" s="127"/>
      <c r="AHL120" s="127"/>
      <c r="AHM120" s="127"/>
      <c r="AHN120" s="127"/>
      <c r="AHO120" s="127"/>
      <c r="AHP120" s="127"/>
      <c r="AHQ120" s="127"/>
      <c r="AHR120" s="127"/>
      <c r="AHS120" s="127"/>
      <c r="AHT120" s="127"/>
      <c r="AHU120" s="127"/>
      <c r="AHV120" s="127"/>
      <c r="AHW120" s="127"/>
      <c r="AHX120" s="127"/>
      <c r="AHY120" s="127"/>
      <c r="AHZ120" s="127"/>
      <c r="AIA120" s="127"/>
      <c r="AIB120" s="127"/>
      <c r="AIC120" s="127"/>
      <c r="AID120" s="127"/>
      <c r="AIE120" s="127"/>
      <c r="AIF120" s="127"/>
      <c r="AIG120" s="127"/>
      <c r="AIH120" s="127"/>
      <c r="AII120" s="127"/>
      <c r="AIJ120" s="127"/>
      <c r="AIK120" s="127"/>
      <c r="AIL120" s="127"/>
      <c r="AIM120" s="127"/>
      <c r="AIN120" s="127"/>
      <c r="AIO120" s="127"/>
      <c r="AIP120" s="127"/>
      <c r="AIQ120" s="127"/>
      <c r="AIR120" s="127"/>
      <c r="AIS120" s="127"/>
      <c r="AIT120" s="127"/>
      <c r="AIU120" s="127"/>
      <c r="AIV120" s="127"/>
      <c r="AIW120" s="127"/>
      <c r="AIX120" s="127"/>
      <c r="AIY120" s="127"/>
      <c r="AIZ120" s="127"/>
      <c r="AJA120" s="127"/>
      <c r="AJB120" s="127"/>
      <c r="AJC120" s="127"/>
      <c r="AJD120" s="127"/>
      <c r="AJE120" s="127"/>
      <c r="AJF120" s="127"/>
      <c r="AJG120" s="127"/>
      <c r="AJH120" s="127"/>
      <c r="AJI120" s="127"/>
      <c r="AJJ120" s="127"/>
      <c r="AJK120" s="127"/>
      <c r="AJL120" s="127"/>
      <c r="AJM120" s="127"/>
      <c r="AJN120" s="127"/>
      <c r="AJO120" s="127"/>
      <c r="AJP120" s="127"/>
      <c r="AJQ120" s="127"/>
      <c r="AJR120" s="127"/>
      <c r="AJS120" s="127"/>
      <c r="AJT120" s="127"/>
      <c r="AJU120" s="127"/>
      <c r="AJV120" s="127"/>
      <c r="AJW120" s="127"/>
      <c r="AJX120" s="127"/>
      <c r="AJY120" s="127"/>
      <c r="AJZ120" s="127"/>
      <c r="AKA120" s="127"/>
      <c r="AKB120" s="127"/>
      <c r="AKC120" s="127"/>
      <c r="AKD120" s="127"/>
      <c r="AKE120" s="127"/>
      <c r="AKF120" s="127"/>
      <c r="AKG120" s="127"/>
      <c r="AKH120" s="127"/>
      <c r="AKI120" s="127"/>
      <c r="AKJ120" s="127"/>
      <c r="AKK120" s="127"/>
      <c r="AKL120" s="127"/>
      <c r="AKM120" s="127"/>
      <c r="AKN120" s="127"/>
      <c r="AKO120" s="127"/>
      <c r="AKP120" s="127"/>
      <c r="AKQ120" s="127"/>
      <c r="AKR120" s="127"/>
      <c r="AKS120" s="127"/>
      <c r="AKT120" s="127"/>
      <c r="AKU120" s="127"/>
      <c r="AKV120" s="127"/>
      <c r="AKW120" s="127"/>
      <c r="AKX120" s="127"/>
      <c r="AKY120" s="127"/>
      <c r="AKZ120" s="127"/>
      <c r="ALA120" s="127"/>
      <c r="ALB120" s="127"/>
      <c r="ALC120" s="127"/>
      <c r="ALD120" s="127"/>
      <c r="ALE120" s="127"/>
      <c r="ALF120" s="127"/>
      <c r="ALG120" s="127"/>
      <c r="ALH120" s="127"/>
      <c r="ALI120" s="127"/>
      <c r="ALJ120" s="127"/>
      <c r="ALK120" s="127"/>
      <c r="ALL120" s="127"/>
      <c r="ALM120" s="127"/>
      <c r="ALN120" s="127"/>
      <c r="ALO120" s="127"/>
      <c r="ALP120" s="127"/>
      <c r="ALQ120" s="127"/>
      <c r="ALR120" s="127"/>
      <c r="ALS120" s="127"/>
      <c r="ALT120" s="127"/>
      <c r="ALU120" s="127"/>
      <c r="ALV120" s="127"/>
      <c r="ALW120" s="127"/>
      <c r="ALX120" s="127"/>
      <c r="ALY120" s="127"/>
      <c r="ALZ120" s="127"/>
      <c r="AMA120" s="127"/>
      <c r="AMB120" s="127"/>
      <c r="AMC120" s="127"/>
      <c r="AMD120" s="127"/>
      <c r="AME120" s="127"/>
    </row>
    <row r="121" spans="1:1019">
      <c r="A121" s="128"/>
      <c r="B121" s="129"/>
      <c r="C121" s="128"/>
      <c r="D121" s="128"/>
      <c r="E121" s="130" t="s">
        <v>49</v>
      </c>
      <c r="F121" s="131">
        <f>SUM(F3:F120)</f>
        <v>0</v>
      </c>
      <c r="G121" s="132"/>
      <c r="H121" s="732">
        <f>SUM(H3:H120)</f>
        <v>0</v>
      </c>
    </row>
    <row r="122" spans="1:1019">
      <c r="A122" s="128"/>
      <c r="B122" s="129"/>
      <c r="C122" s="128"/>
      <c r="D122" s="128"/>
      <c r="E122" s="133"/>
      <c r="F122" s="134"/>
      <c r="G122" s="135"/>
      <c r="H122" s="134"/>
    </row>
    <row r="123" spans="1:1019">
      <c r="A123" s="128"/>
      <c r="B123" s="129"/>
      <c r="C123" s="128"/>
      <c r="D123" s="128"/>
      <c r="E123" s="133"/>
      <c r="F123" s="134"/>
      <c r="G123" s="135"/>
      <c r="H123" s="134"/>
    </row>
    <row r="124" spans="1:1019">
      <c r="A124" s="128"/>
      <c r="B124" s="129"/>
      <c r="C124" s="128"/>
      <c r="D124" s="128"/>
      <c r="E124" s="133"/>
      <c r="F124" s="134"/>
      <c r="G124" s="135"/>
      <c r="H124" s="134"/>
    </row>
    <row r="125" spans="1:1019">
      <c r="A125" s="128"/>
      <c r="B125" s="921" t="s">
        <v>50</v>
      </c>
      <c r="C125" s="921"/>
      <c r="D125" s="921"/>
      <c r="E125" s="922"/>
      <c r="F125" s="922"/>
      <c r="G125" s="922"/>
      <c r="H125" s="922"/>
    </row>
    <row r="126" spans="1:1019">
      <c r="A126" s="128"/>
      <c r="B126" s="922"/>
      <c r="C126" s="922"/>
      <c r="D126" s="922"/>
      <c r="E126" s="922"/>
      <c r="F126" s="922"/>
      <c r="G126" s="922"/>
      <c r="H126" s="922"/>
    </row>
    <row r="127" spans="1:1019">
      <c r="A127" s="128"/>
      <c r="B127" s="923" t="s">
        <v>51</v>
      </c>
      <c r="C127" s="923"/>
      <c r="D127" s="923"/>
      <c r="E127" s="923"/>
      <c r="F127" s="923"/>
      <c r="G127" s="923"/>
      <c r="H127" s="923"/>
    </row>
    <row r="128" spans="1:1019">
      <c r="A128" s="128"/>
      <c r="B128" s="923" t="s">
        <v>52</v>
      </c>
      <c r="C128" s="923"/>
      <c r="D128" s="923"/>
      <c r="E128" s="923"/>
      <c r="F128" s="923"/>
      <c r="G128" s="923"/>
      <c r="H128" s="923"/>
    </row>
    <row r="129" spans="1:8">
      <c r="A129" s="128"/>
      <c r="B129" s="922"/>
      <c r="C129" s="922"/>
      <c r="D129" s="922"/>
      <c r="E129" s="922"/>
      <c r="F129" s="922"/>
      <c r="G129" s="922"/>
      <c r="H129" s="922"/>
    </row>
    <row r="130" spans="1:8">
      <c r="A130" s="128"/>
      <c r="B130" s="923" t="s">
        <v>53</v>
      </c>
      <c r="C130" s="923"/>
      <c r="D130" s="923"/>
      <c r="E130" s="923"/>
      <c r="F130" s="923"/>
      <c r="G130" s="137"/>
      <c r="H130" s="138"/>
    </row>
    <row r="131" spans="1:8">
      <c r="A131" s="128"/>
      <c r="B131" s="922"/>
      <c r="C131" s="922"/>
      <c r="D131" s="922"/>
      <c r="E131" s="922"/>
      <c r="F131" s="922"/>
      <c r="G131" s="139"/>
      <c r="H131" s="138"/>
    </row>
  </sheetData>
  <mergeCells count="19">
    <mergeCell ref="H1:I1"/>
    <mergeCell ref="B128:H128"/>
    <mergeCell ref="B129:H129"/>
    <mergeCell ref="B130:F130"/>
    <mergeCell ref="B131:F131"/>
    <mergeCell ref="B126:H126"/>
    <mergeCell ref="A90:A93"/>
    <mergeCell ref="B125:D125"/>
    <mergeCell ref="E125:H125"/>
    <mergeCell ref="B127:H127"/>
    <mergeCell ref="A86:A89"/>
    <mergeCell ref="B86:E86"/>
    <mergeCell ref="B90:E90"/>
    <mergeCell ref="A35:A39"/>
    <mergeCell ref="A23:A26"/>
    <mergeCell ref="A1:B1"/>
    <mergeCell ref="A19:A22"/>
    <mergeCell ref="A27:A30"/>
    <mergeCell ref="A31:A34"/>
  </mergeCells>
  <pageMargins left="0.25" right="0.25" top="0.75" bottom="0.75" header="0.3" footer="0.3"/>
  <pageSetup paperSize="9" fitToHeight="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AMG11"/>
  <sheetViews>
    <sheetView zoomScaleNormal="100" workbookViewId="0">
      <selection activeCell="B2" sqref="B2"/>
    </sheetView>
  </sheetViews>
  <sheetFormatPr defaultRowHeight="15"/>
  <cols>
    <col min="1" max="1" width="4.5" style="4" customWidth="1"/>
    <col min="2" max="2" width="62.5" style="4" customWidth="1"/>
    <col min="3" max="3" width="6.625" style="4" customWidth="1"/>
    <col min="4" max="4" width="6.125" style="4" customWidth="1"/>
    <col min="5" max="5" width="6" style="41" customWidth="1"/>
    <col min="6" max="6" width="7.125" style="41" customWidth="1"/>
    <col min="7" max="7" width="4.75" style="4" customWidth="1"/>
    <col min="8" max="8" width="7.375" style="41" customWidth="1"/>
    <col min="9" max="1021" width="8.125" style="4" customWidth="1"/>
    <col min="1022" max="1022" width="9" customWidth="1"/>
  </cols>
  <sheetData>
    <row r="1" spans="1:9">
      <c r="A1" s="200" t="s">
        <v>243</v>
      </c>
      <c r="B1" s="1"/>
      <c r="C1" s="1"/>
      <c r="D1" s="1"/>
      <c r="E1" s="3"/>
      <c r="F1" s="3"/>
      <c r="G1" s="961" t="s">
        <v>55</v>
      </c>
      <c r="H1" s="961"/>
    </row>
    <row r="2" spans="1:9" ht="47.25" customHeight="1">
      <c r="A2" s="250" t="s">
        <v>2</v>
      </c>
      <c r="B2" s="251" t="s">
        <v>3</v>
      </c>
      <c r="C2" s="250" t="s">
        <v>4</v>
      </c>
      <c r="D2" s="250" t="s">
        <v>5</v>
      </c>
      <c r="E2" s="252" t="s">
        <v>6</v>
      </c>
      <c r="F2" s="252" t="s">
        <v>7</v>
      </c>
      <c r="G2" s="250" t="s">
        <v>8</v>
      </c>
      <c r="H2" s="750" t="s">
        <v>9</v>
      </c>
      <c r="I2" s="832" t="s">
        <v>479</v>
      </c>
    </row>
    <row r="3" spans="1:9" ht="27">
      <c r="A3" s="962">
        <v>1</v>
      </c>
      <c r="B3" s="269" t="s">
        <v>279</v>
      </c>
      <c r="C3" s="964" t="s">
        <v>280</v>
      </c>
      <c r="D3" s="964">
        <v>10</v>
      </c>
      <c r="E3" s="965"/>
      <c r="F3" s="966">
        <f>D3*E3</f>
        <v>0</v>
      </c>
      <c r="G3" s="971">
        <v>0.08</v>
      </c>
      <c r="H3" s="969">
        <f>F3+(F3*G3)</f>
        <v>0</v>
      </c>
      <c r="I3" s="967"/>
    </row>
    <row r="4" spans="1:9" ht="210.75" customHeight="1">
      <c r="A4" s="963"/>
      <c r="B4" s="271" t="s">
        <v>281</v>
      </c>
      <c r="C4" s="964"/>
      <c r="D4" s="964"/>
      <c r="E4" s="965"/>
      <c r="F4" s="966"/>
      <c r="G4" s="971"/>
      <c r="H4" s="970"/>
      <c r="I4" s="968"/>
    </row>
    <row r="5" spans="1:9">
      <c r="A5" s="202"/>
      <c r="B5" s="206"/>
      <c r="C5" s="206"/>
      <c r="D5" s="230"/>
      <c r="E5" s="197" t="s">
        <v>165</v>
      </c>
      <c r="F5" s="35">
        <f>F3</f>
        <v>0</v>
      </c>
      <c r="G5" s="255"/>
      <c r="H5" s="737">
        <f>H3</f>
        <v>0</v>
      </c>
    </row>
    <row r="6" spans="1:9">
      <c r="B6" s="931" t="s">
        <v>50</v>
      </c>
      <c r="C6" s="931"/>
      <c r="D6" s="931"/>
      <c r="E6" s="922"/>
      <c r="F6" s="922"/>
      <c r="G6" s="922"/>
      <c r="H6" s="922"/>
    </row>
    <row r="7" spans="1:9">
      <c r="B7" s="922"/>
      <c r="C7" s="922"/>
      <c r="D7" s="922"/>
      <c r="E7" s="922"/>
      <c r="F7" s="922"/>
      <c r="G7" s="922"/>
      <c r="H7" s="922"/>
    </row>
    <row r="8" spans="1:9">
      <c r="B8" s="913" t="s">
        <v>51</v>
      </c>
      <c r="C8" s="913"/>
      <c r="D8" s="913"/>
      <c r="E8" s="913"/>
      <c r="F8" s="913"/>
      <c r="G8" s="913"/>
      <c r="H8" s="913"/>
    </row>
    <row r="9" spans="1:9">
      <c r="B9" s="913" t="s">
        <v>52</v>
      </c>
      <c r="C9" s="913"/>
      <c r="D9" s="913"/>
      <c r="E9" s="913"/>
      <c r="F9" s="913"/>
      <c r="G9" s="913"/>
      <c r="H9" s="913"/>
    </row>
    <row r="10" spans="1:9">
      <c r="B10" s="922"/>
      <c r="C10" s="922"/>
      <c r="D10" s="922"/>
      <c r="E10" s="922"/>
      <c r="F10" s="922"/>
      <c r="G10" s="922"/>
      <c r="H10" s="922"/>
    </row>
    <row r="11" spans="1:9">
      <c r="B11" s="913" t="s">
        <v>53</v>
      </c>
      <c r="C11" s="913"/>
      <c r="D11" s="913"/>
      <c r="E11" s="913"/>
      <c r="F11" s="913"/>
      <c r="G11" s="2"/>
      <c r="H11" s="153"/>
    </row>
  </sheetData>
  <mergeCells count="16">
    <mergeCell ref="I3:I4"/>
    <mergeCell ref="B9:H9"/>
    <mergeCell ref="B10:H10"/>
    <mergeCell ref="B11:F11"/>
    <mergeCell ref="H3:H4"/>
    <mergeCell ref="B6:D6"/>
    <mergeCell ref="E6:H6"/>
    <mergeCell ref="B7:H7"/>
    <mergeCell ref="B8:H8"/>
    <mergeCell ref="G3:G4"/>
    <mergeCell ref="G1:H1"/>
    <mergeCell ref="A3:A4"/>
    <mergeCell ref="C3:C4"/>
    <mergeCell ref="D3:D4"/>
    <mergeCell ref="E3:E4"/>
    <mergeCell ref="F3:F4"/>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0000"/>
  </sheetPr>
  <dimension ref="A1:I16"/>
  <sheetViews>
    <sheetView zoomScaleNormal="100" workbookViewId="0">
      <selection activeCell="A6" sqref="A6"/>
    </sheetView>
  </sheetViews>
  <sheetFormatPr defaultRowHeight="14.25"/>
  <cols>
    <col min="1" max="1" width="3.875" customWidth="1"/>
    <col min="2" max="2" width="63.5" customWidth="1"/>
    <col min="3" max="3" width="4.875" customWidth="1"/>
    <col min="4" max="4" width="4.75" customWidth="1"/>
    <col min="5" max="5" width="7" style="243" customWidth="1"/>
    <col min="6" max="6" width="7.875" style="243" customWidth="1"/>
    <col min="7" max="7" width="5.75" customWidth="1"/>
    <col min="8" max="8" width="8.625" style="243" customWidth="1"/>
    <col min="9" max="9" width="10.125" customWidth="1"/>
  </cols>
  <sheetData>
    <row r="1" spans="1:9">
      <c r="A1" s="272" t="s">
        <v>245</v>
      </c>
      <c r="B1" s="233"/>
      <c r="C1" s="233"/>
      <c r="D1" s="233"/>
      <c r="E1" s="234"/>
      <c r="F1" s="234"/>
      <c r="G1" s="233"/>
      <c r="H1" s="751" t="s">
        <v>55</v>
      </c>
    </row>
    <row r="2" spans="1:9" ht="27.75">
      <c r="A2" s="868" t="s">
        <v>2</v>
      </c>
      <c r="B2" s="852" t="s">
        <v>3</v>
      </c>
      <c r="C2" s="852" t="s">
        <v>4</v>
      </c>
      <c r="D2" s="852" t="s">
        <v>5</v>
      </c>
      <c r="E2" s="855" t="s">
        <v>6</v>
      </c>
      <c r="F2" s="855" t="s">
        <v>7</v>
      </c>
      <c r="G2" s="852" t="s">
        <v>8</v>
      </c>
      <c r="H2" s="856" t="s">
        <v>9</v>
      </c>
      <c r="I2" s="832" t="s">
        <v>479</v>
      </c>
    </row>
    <row r="3" spans="1:9" ht="26.25" customHeight="1">
      <c r="A3" s="598">
        <v>1</v>
      </c>
      <c r="B3" s="358" t="s">
        <v>283</v>
      </c>
      <c r="C3" s="273" t="s">
        <v>28</v>
      </c>
      <c r="D3" s="273">
        <v>500</v>
      </c>
      <c r="E3" s="468"/>
      <c r="F3" s="468">
        <f>D3*E3</f>
        <v>0</v>
      </c>
      <c r="G3" s="469">
        <v>0.08</v>
      </c>
      <c r="H3" s="752">
        <f t="shared" ref="H3:H5" si="0">F3+(F3*G3)</f>
        <v>0</v>
      </c>
      <c r="I3" s="779"/>
    </row>
    <row r="4" spans="1:9" ht="29.25" customHeight="1">
      <c r="A4" s="598">
        <v>2</v>
      </c>
      <c r="B4" s="358" t="s">
        <v>284</v>
      </c>
      <c r="C4" s="273" t="s">
        <v>28</v>
      </c>
      <c r="D4" s="273">
        <v>500</v>
      </c>
      <c r="E4" s="468"/>
      <c r="F4" s="468">
        <f t="shared" ref="F4:F6" si="1">D4*E4</f>
        <v>0</v>
      </c>
      <c r="G4" s="469">
        <v>0.08</v>
      </c>
      <c r="H4" s="752">
        <f t="shared" si="0"/>
        <v>0</v>
      </c>
      <c r="I4" s="779"/>
    </row>
    <row r="5" spans="1:9" ht="28.5" customHeight="1">
      <c r="A5" s="598">
        <v>3</v>
      </c>
      <c r="B5" s="358" t="s">
        <v>285</v>
      </c>
      <c r="C5" s="273" t="s">
        <v>28</v>
      </c>
      <c r="D5" s="273">
        <v>500</v>
      </c>
      <c r="E5" s="468"/>
      <c r="F5" s="468">
        <f t="shared" si="1"/>
        <v>0</v>
      </c>
      <c r="G5" s="469">
        <v>0.08</v>
      </c>
      <c r="H5" s="752">
        <f t="shared" si="0"/>
        <v>0</v>
      </c>
      <c r="I5" s="779"/>
    </row>
    <row r="6" spans="1:9" ht="50.25" customHeight="1">
      <c r="A6" s="598">
        <v>4</v>
      </c>
      <c r="B6" s="274" t="s">
        <v>286</v>
      </c>
      <c r="C6" s="115" t="s">
        <v>28</v>
      </c>
      <c r="D6" s="115">
        <v>600</v>
      </c>
      <c r="E6" s="481"/>
      <c r="F6" s="468">
        <f t="shared" si="1"/>
        <v>0</v>
      </c>
      <c r="G6" s="469">
        <v>0.08</v>
      </c>
      <c r="H6" s="752">
        <f>F6+(F6*G6)</f>
        <v>0</v>
      </c>
      <c r="I6" s="779"/>
    </row>
    <row r="7" spans="1:9">
      <c r="A7" s="233"/>
      <c r="B7" s="220"/>
      <c r="C7" s="220"/>
      <c r="D7" s="221"/>
      <c r="E7" s="197" t="s">
        <v>165</v>
      </c>
      <c r="F7" s="599">
        <f>SUM(F3:F6)</f>
        <v>0</v>
      </c>
      <c r="G7" s="255"/>
      <c r="H7" s="737">
        <f>SUM(H3:H6)</f>
        <v>0</v>
      </c>
    </row>
    <row r="8" spans="1:9" ht="15">
      <c r="B8" s="4"/>
      <c r="C8" s="4"/>
      <c r="D8" s="4"/>
      <c r="E8" s="41"/>
      <c r="F8" s="41"/>
      <c r="G8" s="4"/>
      <c r="H8" s="41"/>
    </row>
    <row r="9" spans="1:9" ht="15">
      <c r="B9" s="4"/>
      <c r="C9" s="4"/>
      <c r="D9" s="4"/>
      <c r="E9" s="41"/>
      <c r="F9" s="41"/>
      <c r="G9" s="4"/>
      <c r="H9" s="41"/>
    </row>
    <row r="10" spans="1:9" ht="15">
      <c r="B10" s="4"/>
      <c r="C10" s="4"/>
      <c r="D10" s="4"/>
      <c r="E10" s="41"/>
      <c r="F10" s="41"/>
      <c r="G10" s="4"/>
      <c r="H10" s="41"/>
    </row>
    <row r="11" spans="1:9">
      <c r="B11" s="931" t="s">
        <v>50</v>
      </c>
      <c r="C11" s="931"/>
      <c r="D11" s="931"/>
      <c r="E11" s="922"/>
      <c r="F11" s="922"/>
      <c r="G11" s="922"/>
      <c r="H11" s="922"/>
    </row>
    <row r="12" spans="1:9">
      <c r="B12" s="922"/>
      <c r="C12" s="922"/>
      <c r="D12" s="922"/>
      <c r="E12" s="922"/>
      <c r="F12" s="922"/>
      <c r="G12" s="922"/>
      <c r="H12" s="922"/>
    </row>
    <row r="13" spans="1:9">
      <c r="B13" s="913" t="s">
        <v>51</v>
      </c>
      <c r="C13" s="913"/>
      <c r="D13" s="913"/>
      <c r="E13" s="913"/>
      <c r="F13" s="913"/>
      <c r="G13" s="913"/>
      <c r="H13" s="913"/>
    </row>
    <row r="14" spans="1:9">
      <c r="B14" s="913" t="s">
        <v>52</v>
      </c>
      <c r="C14" s="913"/>
      <c r="D14" s="913"/>
      <c r="E14" s="913"/>
      <c r="F14" s="913"/>
      <c r="G14" s="913"/>
      <c r="H14" s="913"/>
    </row>
    <row r="15" spans="1:9">
      <c r="B15" s="922"/>
      <c r="C15" s="922"/>
      <c r="D15" s="922"/>
      <c r="E15" s="922"/>
      <c r="F15" s="922"/>
      <c r="G15" s="922"/>
      <c r="H15" s="922"/>
    </row>
    <row r="16" spans="1:9">
      <c r="B16" s="913" t="s">
        <v>53</v>
      </c>
      <c r="C16" s="913"/>
      <c r="D16" s="913"/>
      <c r="E16" s="913"/>
      <c r="F16" s="913"/>
      <c r="G16" s="2"/>
      <c r="H16" s="153"/>
    </row>
  </sheetData>
  <mergeCells count="7">
    <mergeCell ref="B16:F16"/>
    <mergeCell ref="B11:D11"/>
    <mergeCell ref="E11:H11"/>
    <mergeCell ref="B12:H12"/>
    <mergeCell ref="B13:H13"/>
    <mergeCell ref="B14:H14"/>
    <mergeCell ref="B15:H15"/>
  </mergeCells>
  <pageMargins left="0.70000000000000007" right="0.70000000000000007" top="0.75" bottom="0.75" header="0.30000000000000004" footer="0.30000000000000004"/>
  <pageSetup paperSize="9" fitToWidth="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I13"/>
  <sheetViews>
    <sheetView zoomScaleNormal="100" workbookViewId="0">
      <selection activeCell="M11" sqref="M11"/>
    </sheetView>
  </sheetViews>
  <sheetFormatPr defaultRowHeight="14.25"/>
  <cols>
    <col min="1" max="1" width="4.625" customWidth="1"/>
    <col min="2" max="2" width="64.25" style="222" customWidth="1"/>
    <col min="3" max="3" width="4.75" style="222" customWidth="1"/>
    <col min="4" max="4" width="4.875" customWidth="1"/>
    <col min="5" max="5" width="7.125" style="243" customWidth="1"/>
    <col min="6" max="6" width="6.625" style="243" customWidth="1"/>
    <col min="7" max="7" width="6.75" customWidth="1"/>
    <col min="8" max="8" width="7.5" style="243" customWidth="1"/>
    <col min="9" max="9" width="10" customWidth="1"/>
  </cols>
  <sheetData>
    <row r="1" spans="1:9" ht="15">
      <c r="A1" s="275" t="s">
        <v>252</v>
      </c>
      <c r="B1" s="129"/>
      <c r="C1" s="129"/>
      <c r="D1" s="4"/>
      <c r="E1" s="41"/>
      <c r="F1" s="41"/>
      <c r="G1" s="972" t="s">
        <v>55</v>
      </c>
      <c r="H1" s="972"/>
    </row>
    <row r="2" spans="1:9" ht="32.25" customHeight="1">
      <c r="A2" s="293" t="s">
        <v>2</v>
      </c>
      <c r="B2" s="293" t="s">
        <v>3</v>
      </c>
      <c r="C2" s="293" t="s">
        <v>4</v>
      </c>
      <c r="D2" s="293" t="s">
        <v>5</v>
      </c>
      <c r="E2" s="764" t="s">
        <v>6</v>
      </c>
      <c r="F2" s="764" t="s">
        <v>7</v>
      </c>
      <c r="G2" s="293" t="s">
        <v>8</v>
      </c>
      <c r="H2" s="765" t="s">
        <v>9</v>
      </c>
      <c r="I2" s="832" t="s">
        <v>479</v>
      </c>
    </row>
    <row r="3" spans="1:9" s="13" customFormat="1" ht="144" customHeight="1">
      <c r="A3" s="261">
        <v>1</v>
      </c>
      <c r="B3" s="226" t="s">
        <v>456</v>
      </c>
      <c r="C3" s="7" t="s">
        <v>28</v>
      </c>
      <c r="D3" s="7">
        <v>20</v>
      </c>
      <c r="E3" s="11"/>
      <c r="F3" s="600">
        <f>D3*E3</f>
        <v>0</v>
      </c>
      <c r="G3" s="597">
        <v>0.08</v>
      </c>
      <c r="H3" s="753">
        <f>F3+(F3*G3)</f>
        <v>0</v>
      </c>
      <c r="I3" s="780"/>
    </row>
    <row r="4" spans="1:9">
      <c r="A4" s="129"/>
      <c r="B4" s="287"/>
      <c r="C4" s="287"/>
      <c r="D4" s="288"/>
      <c r="E4" s="35" t="s">
        <v>165</v>
      </c>
      <c r="F4" s="35">
        <f>F3</f>
        <v>0</v>
      </c>
      <c r="G4" s="255"/>
      <c r="H4" s="754">
        <f>H3</f>
        <v>0</v>
      </c>
    </row>
    <row r="5" spans="1:9" ht="15">
      <c r="A5" s="4"/>
      <c r="B5" s="4"/>
      <c r="C5" s="4"/>
      <c r="D5" s="4"/>
      <c r="E5" s="41"/>
      <c r="F5" s="41"/>
      <c r="G5" s="4"/>
      <c r="H5" s="41"/>
    </row>
    <row r="6" spans="1:9" ht="15">
      <c r="A6" s="4"/>
      <c r="B6" s="4"/>
      <c r="C6" s="4"/>
      <c r="D6" s="4"/>
      <c r="E6" s="41"/>
      <c r="F6" s="41"/>
      <c r="G6" s="4"/>
      <c r="H6" s="41"/>
    </row>
    <row r="7" spans="1:9" ht="15">
      <c r="A7" s="4"/>
      <c r="B7" s="4"/>
      <c r="C7" s="4"/>
      <c r="D7" s="4"/>
      <c r="E7" s="41"/>
      <c r="F7" s="41"/>
      <c r="G7" s="4"/>
      <c r="H7" s="41"/>
    </row>
    <row r="8" spans="1:9" ht="15">
      <c r="A8" s="4"/>
      <c r="B8" s="931" t="s">
        <v>50</v>
      </c>
      <c r="C8" s="931"/>
      <c r="D8" s="931"/>
      <c r="E8" s="922"/>
      <c r="F8" s="922"/>
      <c r="G8" s="922"/>
      <c r="H8" s="922"/>
    </row>
    <row r="9" spans="1:9" ht="15">
      <c r="A9" s="4"/>
      <c r="B9" s="922"/>
      <c r="C9" s="922"/>
      <c r="D9" s="922"/>
      <c r="E9" s="922"/>
      <c r="F9" s="922"/>
      <c r="G9" s="922"/>
      <c r="H9" s="922"/>
    </row>
    <row r="10" spans="1:9" ht="15">
      <c r="A10" s="4"/>
      <c r="B10" s="913" t="s">
        <v>51</v>
      </c>
      <c r="C10" s="913"/>
      <c r="D10" s="913"/>
      <c r="E10" s="913"/>
      <c r="F10" s="913"/>
      <c r="G10" s="913"/>
      <c r="H10" s="913"/>
    </row>
    <row r="11" spans="1:9" ht="15">
      <c r="A11" s="4"/>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2"/>
      <c r="H13" s="153"/>
    </row>
  </sheetData>
  <mergeCells count="8">
    <mergeCell ref="G1:H1"/>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00"/>
  </sheetPr>
  <dimension ref="A1:I15"/>
  <sheetViews>
    <sheetView zoomScaleNormal="100" workbookViewId="0">
      <selection activeCell="G1" sqref="G1:I1"/>
    </sheetView>
  </sheetViews>
  <sheetFormatPr defaultRowHeight="14.25"/>
  <cols>
    <col min="1" max="1" width="3.25" customWidth="1"/>
    <col min="2" max="2" width="70" customWidth="1"/>
    <col min="3" max="3" width="4.625" customWidth="1"/>
    <col min="4" max="4" width="7.5" customWidth="1"/>
    <col min="5" max="5" width="7.125" style="243" customWidth="1"/>
    <col min="6" max="6" width="6.625" style="243" customWidth="1"/>
    <col min="7" max="7" width="5.875" customWidth="1"/>
    <col min="8" max="8" width="6.25" style="243" customWidth="1"/>
  </cols>
  <sheetData>
    <row r="1" spans="1:9">
      <c r="A1" s="601" t="s">
        <v>271</v>
      </c>
      <c r="B1" s="602"/>
      <c r="C1" s="602"/>
      <c r="D1" s="602"/>
      <c r="E1" s="603"/>
      <c r="F1" s="603"/>
      <c r="G1" s="1039" t="s">
        <v>55</v>
      </c>
      <c r="H1" s="1039"/>
      <c r="I1" s="1039"/>
    </row>
    <row r="2" spans="1:9" ht="33.75" customHeight="1">
      <c r="A2" s="250" t="s">
        <v>2</v>
      </c>
      <c r="B2" s="251" t="s">
        <v>3</v>
      </c>
      <c r="C2" s="250" t="s">
        <v>4</v>
      </c>
      <c r="D2" s="250" t="s">
        <v>5</v>
      </c>
      <c r="E2" s="252" t="s">
        <v>6</v>
      </c>
      <c r="F2" s="252" t="s">
        <v>7</v>
      </c>
      <c r="G2" s="250" t="s">
        <v>8</v>
      </c>
      <c r="H2" s="750" t="s">
        <v>9</v>
      </c>
      <c r="I2" s="832" t="s">
        <v>479</v>
      </c>
    </row>
    <row r="3" spans="1:9" ht="54.75" customHeight="1">
      <c r="A3" s="49">
        <v>1</v>
      </c>
      <c r="B3" s="201" t="s">
        <v>289</v>
      </c>
      <c r="C3" s="51" t="s">
        <v>28</v>
      </c>
      <c r="D3" s="54">
        <v>7000</v>
      </c>
      <c r="E3" s="9"/>
      <c r="F3" s="9">
        <f>D3*E3</f>
        <v>0</v>
      </c>
      <c r="G3" s="52">
        <v>0.08</v>
      </c>
      <c r="H3" s="755">
        <f>F3+(F3*0.08)</f>
        <v>0</v>
      </c>
      <c r="I3" s="779"/>
    </row>
    <row r="4" spans="1:9" ht="35.25" customHeight="1">
      <c r="A4" s="49">
        <v>2</v>
      </c>
      <c r="B4" s="201" t="s">
        <v>290</v>
      </c>
      <c r="C4" s="51" t="s">
        <v>28</v>
      </c>
      <c r="D4" s="54">
        <v>4500</v>
      </c>
      <c r="E4" s="9"/>
      <c r="F4" s="9">
        <f>D4*E4</f>
        <v>0</v>
      </c>
      <c r="G4" s="52">
        <v>0.08</v>
      </c>
      <c r="H4" s="755">
        <f>F4+(F4*0.08)</f>
        <v>0</v>
      </c>
      <c r="I4" s="779"/>
    </row>
    <row r="5" spans="1:9" ht="21">
      <c r="A5" s="49">
        <v>3</v>
      </c>
      <c r="B5" s="201" t="s">
        <v>291</v>
      </c>
      <c r="C5" s="51" t="s">
        <v>28</v>
      </c>
      <c r="D5" s="54">
        <v>2500</v>
      </c>
      <c r="E5" s="9"/>
      <c r="F5" s="9">
        <f>D5*E5</f>
        <v>0</v>
      </c>
      <c r="G5" s="52">
        <v>0.08</v>
      </c>
      <c r="H5" s="755">
        <f>F5+(F5*0.08)</f>
        <v>0</v>
      </c>
      <c r="I5" s="779"/>
    </row>
    <row r="6" spans="1:9">
      <c r="B6" s="220"/>
      <c r="C6" s="220"/>
      <c r="D6" s="221"/>
      <c r="E6" s="197" t="s">
        <v>165</v>
      </c>
      <c r="F6" s="35">
        <f>F3+F4+F5</f>
        <v>0</v>
      </c>
      <c r="G6" s="225"/>
      <c r="H6" s="721">
        <f>H3+H4+H5</f>
        <v>0</v>
      </c>
    </row>
    <row r="7" spans="1:9" ht="15">
      <c r="B7" s="4"/>
      <c r="C7" s="4"/>
      <c r="D7" s="4"/>
      <c r="E7" s="41"/>
      <c r="F7" s="41"/>
      <c r="G7" s="4"/>
      <c r="H7" s="41"/>
    </row>
    <row r="8" spans="1:9" ht="15">
      <c r="B8" s="4"/>
      <c r="C8" s="4"/>
      <c r="D8" s="4"/>
      <c r="E8" s="41"/>
      <c r="F8" s="41"/>
      <c r="G8" s="4"/>
      <c r="H8" s="41"/>
    </row>
    <row r="9" spans="1:9" ht="15">
      <c r="B9" s="4"/>
      <c r="C9" s="4"/>
      <c r="D9" s="4"/>
      <c r="E9" s="41"/>
      <c r="F9" s="41"/>
      <c r="G9" s="4"/>
      <c r="H9" s="41"/>
    </row>
    <row r="10" spans="1:9">
      <c r="B10" s="931" t="s">
        <v>50</v>
      </c>
      <c r="C10" s="931"/>
      <c r="D10" s="931"/>
      <c r="E10" s="922"/>
      <c r="F10" s="922"/>
      <c r="G10" s="922"/>
      <c r="H10" s="922"/>
    </row>
    <row r="11" spans="1:9">
      <c r="B11" s="922"/>
      <c r="C11" s="922"/>
      <c r="D11" s="922"/>
      <c r="E11" s="922"/>
      <c r="F11" s="922"/>
      <c r="G11" s="922"/>
      <c r="H11" s="922"/>
    </row>
    <row r="12" spans="1:9">
      <c r="B12" s="913" t="s">
        <v>51</v>
      </c>
      <c r="C12" s="913"/>
      <c r="D12" s="913"/>
      <c r="E12" s="913"/>
      <c r="F12" s="913"/>
      <c r="G12" s="913"/>
      <c r="H12" s="913"/>
    </row>
    <row r="13" spans="1:9">
      <c r="B13" s="913" t="s">
        <v>52</v>
      </c>
      <c r="C13" s="913"/>
      <c r="D13" s="913"/>
      <c r="E13" s="913"/>
      <c r="F13" s="913"/>
      <c r="G13" s="913"/>
      <c r="H13" s="913"/>
    </row>
    <row r="14" spans="1:9">
      <c r="B14" s="922"/>
      <c r="C14" s="922"/>
      <c r="D14" s="922"/>
      <c r="E14" s="922"/>
      <c r="F14" s="922"/>
      <c r="G14" s="922"/>
      <c r="H14" s="922"/>
    </row>
    <row r="15" spans="1:9">
      <c r="B15" s="913" t="s">
        <v>53</v>
      </c>
      <c r="C15" s="913"/>
      <c r="D15" s="913"/>
      <c r="E15" s="913"/>
      <c r="F15" s="913"/>
      <c r="G15" s="2"/>
      <c r="H15" s="153"/>
    </row>
  </sheetData>
  <mergeCells count="8">
    <mergeCell ref="B15:F15"/>
    <mergeCell ref="B10:D10"/>
    <mergeCell ref="E10:H10"/>
    <mergeCell ref="B11:H11"/>
    <mergeCell ref="B12:H12"/>
    <mergeCell ref="B13:H13"/>
    <mergeCell ref="B14:H14"/>
    <mergeCell ref="G1:I1"/>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I15"/>
  <sheetViews>
    <sheetView zoomScaleNormal="100" workbookViewId="0">
      <selection activeCell="O17" sqref="O17"/>
    </sheetView>
  </sheetViews>
  <sheetFormatPr defaultRowHeight="14.25"/>
  <cols>
    <col min="1" max="1" width="3.25" customWidth="1"/>
    <col min="2" max="2" width="58.625" style="278" customWidth="1"/>
    <col min="3" max="3" width="4.75" customWidth="1"/>
    <col min="4" max="4" width="5.125" customWidth="1"/>
    <col min="5" max="5" width="7.25" style="243" customWidth="1"/>
    <col min="6" max="6" width="6" style="243" customWidth="1"/>
    <col min="7" max="7" width="5.375" customWidth="1"/>
    <col min="8" max="8" width="6.625" style="243" customWidth="1"/>
  </cols>
  <sheetData>
    <row r="1" spans="1:9">
      <c r="A1" s="234"/>
      <c r="B1" s="276"/>
      <c r="C1" s="233"/>
      <c r="D1" s="233"/>
      <c r="E1" s="234"/>
      <c r="F1" s="234"/>
      <c r="G1" s="233"/>
      <c r="H1" s="234"/>
    </row>
    <row r="2" spans="1:9">
      <c r="A2" s="632" t="s">
        <v>278</v>
      </c>
      <c r="B2" s="688"/>
      <c r="C2" s="286"/>
      <c r="D2" s="286"/>
      <c r="E2" s="530"/>
      <c r="F2" s="530"/>
      <c r="G2" s="286"/>
      <c r="H2" s="973" t="s">
        <v>55</v>
      </c>
      <c r="I2" s="973"/>
    </row>
    <row r="3" spans="1:9" ht="27.75">
      <c r="A3" s="604" t="s">
        <v>2</v>
      </c>
      <c r="B3" s="605" t="s">
        <v>3</v>
      </c>
      <c r="C3" s="604" t="s">
        <v>4</v>
      </c>
      <c r="D3" s="604" t="s">
        <v>5</v>
      </c>
      <c r="E3" s="606" t="s">
        <v>6</v>
      </c>
      <c r="F3" s="606" t="s">
        <v>7</v>
      </c>
      <c r="G3" s="604" t="s">
        <v>8</v>
      </c>
      <c r="H3" s="803" t="s">
        <v>9</v>
      </c>
      <c r="I3" s="832" t="s">
        <v>479</v>
      </c>
    </row>
    <row r="4" spans="1:9" ht="57.75" customHeight="1">
      <c r="A4" s="26">
        <v>1</v>
      </c>
      <c r="B4" s="279" t="s">
        <v>470</v>
      </c>
      <c r="C4" s="277" t="s">
        <v>28</v>
      </c>
      <c r="D4" s="280">
        <v>160</v>
      </c>
      <c r="E4" s="354"/>
      <c r="F4" s="355">
        <f>E4*D4</f>
        <v>0</v>
      </c>
      <c r="G4" s="116">
        <v>0.08</v>
      </c>
      <c r="H4" s="756">
        <f>F4+(F4*G4)</f>
        <v>0</v>
      </c>
      <c r="I4" s="779"/>
    </row>
    <row r="5" spans="1:9">
      <c r="A5" s="286"/>
      <c r="B5" s="287"/>
      <c r="C5" s="287"/>
      <c r="D5" s="288"/>
      <c r="E5" s="35" t="s">
        <v>165</v>
      </c>
      <c r="F5" s="35">
        <f>F4</f>
        <v>0</v>
      </c>
      <c r="G5" s="255"/>
      <c r="H5" s="696">
        <f>H4</f>
        <v>0</v>
      </c>
    </row>
    <row r="6" spans="1:9">
      <c r="A6" s="286"/>
      <c r="B6" s="33"/>
      <c r="C6" s="33"/>
      <c r="D6" s="33"/>
      <c r="E6" s="248"/>
      <c r="F6" s="248"/>
      <c r="G6" s="33"/>
      <c r="H6" s="248"/>
    </row>
    <row r="7" spans="1:9" ht="15">
      <c r="B7" s="4"/>
      <c r="C7" s="4"/>
      <c r="D7" s="4"/>
      <c r="E7" s="41"/>
      <c r="F7" s="41"/>
      <c r="G7" s="4"/>
      <c r="H7" s="41"/>
    </row>
    <row r="8" spans="1:9" ht="15">
      <c r="B8" s="4"/>
      <c r="C8" s="4"/>
      <c r="D8" s="4"/>
      <c r="E8" s="41"/>
      <c r="F8" s="41"/>
      <c r="G8" s="4"/>
      <c r="H8" s="41"/>
    </row>
    <row r="9" spans="1:9">
      <c r="B9" s="931" t="s">
        <v>50</v>
      </c>
      <c r="C9" s="931"/>
      <c r="D9" s="931"/>
      <c r="E9" s="922"/>
      <c r="F9" s="922"/>
      <c r="G9" s="922"/>
      <c r="H9" s="922"/>
    </row>
    <row r="10" spans="1:9">
      <c r="B10" s="922"/>
      <c r="C10" s="922"/>
      <c r="D10" s="922"/>
      <c r="E10" s="922"/>
      <c r="F10" s="922"/>
      <c r="G10" s="922"/>
      <c r="H10" s="922"/>
    </row>
    <row r="11" spans="1:9">
      <c r="B11" s="913" t="s">
        <v>51</v>
      </c>
      <c r="C11" s="913"/>
      <c r="D11" s="913"/>
      <c r="E11" s="913"/>
      <c r="F11" s="913"/>
      <c r="G11" s="913"/>
      <c r="H11" s="913"/>
    </row>
    <row r="12" spans="1:9">
      <c r="B12" s="913" t="s">
        <v>52</v>
      </c>
      <c r="C12" s="913"/>
      <c r="D12" s="913"/>
      <c r="E12" s="913"/>
      <c r="F12" s="913"/>
      <c r="G12" s="913"/>
      <c r="H12" s="913"/>
    </row>
    <row r="13" spans="1:9">
      <c r="B13" s="922"/>
      <c r="C13" s="922"/>
      <c r="D13" s="922"/>
      <c r="E13" s="922"/>
      <c r="F13" s="922"/>
      <c r="G13" s="922"/>
      <c r="H13" s="922"/>
    </row>
    <row r="14" spans="1:9">
      <c r="B14" s="913" t="s">
        <v>53</v>
      </c>
      <c r="C14" s="913"/>
      <c r="D14" s="913"/>
      <c r="E14" s="913"/>
      <c r="F14" s="913"/>
      <c r="G14" s="2"/>
      <c r="H14" s="153"/>
    </row>
    <row r="15" spans="1:9">
      <c r="B15" s="241"/>
      <c r="C15" s="241"/>
      <c r="D15" s="241"/>
      <c r="E15" s="242"/>
      <c r="F15" s="242"/>
      <c r="G15" s="241"/>
      <c r="H15" s="242"/>
    </row>
  </sheetData>
  <mergeCells count="8">
    <mergeCell ref="H2:I2"/>
    <mergeCell ref="B14:F14"/>
    <mergeCell ref="B9:D9"/>
    <mergeCell ref="E9:H9"/>
    <mergeCell ref="B10:H10"/>
    <mergeCell ref="B11:H11"/>
    <mergeCell ref="B12:H12"/>
    <mergeCell ref="B13:H13"/>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0000"/>
  </sheetPr>
  <dimension ref="A1:I13"/>
  <sheetViews>
    <sheetView zoomScaleNormal="100" workbookViewId="0">
      <selection activeCell="A3" sqref="A3:I3"/>
    </sheetView>
  </sheetViews>
  <sheetFormatPr defaultRowHeight="14.25"/>
  <cols>
    <col min="1" max="1" width="4.625" customWidth="1"/>
    <col min="2" max="2" width="36.375" customWidth="1"/>
    <col min="3" max="3" width="4.875" customWidth="1"/>
    <col min="4" max="4" width="6" customWidth="1"/>
    <col min="5" max="5" width="8.875" style="243" customWidth="1"/>
    <col min="6" max="6" width="10.75" style="243" bestFit="1" customWidth="1"/>
    <col min="7" max="7" width="6.875" customWidth="1"/>
    <col min="8" max="8" width="10.75" style="243" customWidth="1"/>
    <col min="9" max="9" width="10.25" customWidth="1"/>
  </cols>
  <sheetData>
    <row r="1" spans="1:9">
      <c r="A1" s="613" t="s">
        <v>282</v>
      </c>
      <c r="B1" s="286"/>
      <c r="C1" s="286"/>
      <c r="D1" s="286"/>
      <c r="E1" s="530"/>
      <c r="F1" s="530"/>
      <c r="G1" s="286"/>
      <c r="H1" s="613" t="s">
        <v>55</v>
      </c>
    </row>
    <row r="2" spans="1:9" ht="33.75" customHeight="1">
      <c r="A2" s="604" t="s">
        <v>2</v>
      </c>
      <c r="B2" s="605" t="s">
        <v>3</v>
      </c>
      <c r="C2" s="604" t="s">
        <v>4</v>
      </c>
      <c r="D2" s="604" t="s">
        <v>5</v>
      </c>
      <c r="E2" s="606" t="s">
        <v>6</v>
      </c>
      <c r="F2" s="606" t="s">
        <v>7</v>
      </c>
      <c r="G2" s="604" t="s">
        <v>8</v>
      </c>
      <c r="H2" s="606" t="s">
        <v>9</v>
      </c>
      <c r="I2" s="832" t="s">
        <v>479</v>
      </c>
    </row>
    <row r="3" spans="1:9" ht="27.75" customHeight="1">
      <c r="A3" s="26">
        <v>1</v>
      </c>
      <c r="B3" s="279" t="s">
        <v>294</v>
      </c>
      <c r="C3" s="277" t="s">
        <v>28</v>
      </c>
      <c r="D3" s="280">
        <v>500</v>
      </c>
      <c r="E3" s="27"/>
      <c r="F3" s="355">
        <f>D3*E3</f>
        <v>0</v>
      </c>
      <c r="G3" s="116">
        <v>0.08</v>
      </c>
      <c r="H3" s="472">
        <f>F3+(F3*G3)</f>
        <v>0</v>
      </c>
      <c r="I3" s="807"/>
    </row>
    <row r="4" spans="1:9">
      <c r="A4" s="607"/>
      <c r="B4" s="608"/>
      <c r="C4" s="608"/>
      <c r="D4" s="609"/>
      <c r="E4" s="869" t="s">
        <v>165</v>
      </c>
      <c r="F4" s="610">
        <f>F3</f>
        <v>0</v>
      </c>
      <c r="G4" s="611"/>
      <c r="H4" s="612">
        <f>H3</f>
        <v>0</v>
      </c>
    </row>
    <row r="5" spans="1:9" ht="15">
      <c r="B5" s="4"/>
      <c r="C5" s="4"/>
      <c r="D5" s="4"/>
      <c r="E5" s="41"/>
      <c r="F5" s="41"/>
      <c r="G5" s="4"/>
      <c r="H5" s="41"/>
    </row>
    <row r="6" spans="1:9" ht="15">
      <c r="B6" s="4"/>
      <c r="C6" s="4"/>
      <c r="D6" s="4"/>
      <c r="E6" s="41"/>
      <c r="F6" s="41"/>
      <c r="G6" s="4"/>
      <c r="H6" s="41"/>
    </row>
    <row r="7" spans="1:9" ht="15">
      <c r="B7" s="4"/>
      <c r="C7" s="4"/>
      <c r="D7" s="4"/>
      <c r="E7" s="41"/>
      <c r="F7" s="41"/>
      <c r="G7" s="4"/>
      <c r="H7" s="41"/>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2"/>
      <c r="H13" s="153"/>
    </row>
  </sheetData>
  <mergeCells count="7">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I13"/>
  <sheetViews>
    <sheetView zoomScaleNormal="100" workbookViewId="0">
      <selection activeCell="N8" sqref="N8"/>
    </sheetView>
  </sheetViews>
  <sheetFormatPr defaultRowHeight="12.75"/>
  <cols>
    <col min="1" max="1" width="4" style="233" customWidth="1"/>
    <col min="2" max="2" width="47.25" style="233" customWidth="1"/>
    <col min="3" max="3" width="3.875" style="233" customWidth="1"/>
    <col min="4" max="4" width="7.25" style="233" customWidth="1"/>
    <col min="5" max="5" width="10.75" style="234" customWidth="1"/>
    <col min="6" max="6" width="8.375" style="234" customWidth="1"/>
    <col min="7" max="7" width="5.125" style="233" customWidth="1"/>
    <col min="8" max="8" width="10.75" style="234" customWidth="1"/>
    <col min="9" max="9" width="9.875" style="233" customWidth="1"/>
    <col min="10" max="16384" width="9" style="233"/>
  </cols>
  <sheetData>
    <row r="1" spans="1:9" ht="24.75" customHeight="1">
      <c r="A1" s="613" t="s">
        <v>287</v>
      </c>
      <c r="B1" s="286"/>
      <c r="C1" s="286"/>
      <c r="D1" s="286"/>
      <c r="E1" s="530"/>
      <c r="F1" s="530"/>
      <c r="G1" s="286"/>
      <c r="H1" s="613" t="s">
        <v>55</v>
      </c>
    </row>
    <row r="2" spans="1:9" ht="27.75">
      <c r="A2" s="604" t="s">
        <v>2</v>
      </c>
      <c r="B2" s="605" t="s">
        <v>3</v>
      </c>
      <c r="C2" s="604" t="s">
        <v>4</v>
      </c>
      <c r="D2" s="604" t="s">
        <v>5</v>
      </c>
      <c r="E2" s="606" t="s">
        <v>6</v>
      </c>
      <c r="F2" s="606" t="s">
        <v>7</v>
      </c>
      <c r="G2" s="604" t="s">
        <v>8</v>
      </c>
      <c r="H2" s="606" t="s">
        <v>9</v>
      </c>
      <c r="I2" s="832" t="s">
        <v>479</v>
      </c>
    </row>
    <row r="3" spans="1:9" ht="29.25" customHeight="1">
      <c r="A3" s="26">
        <v>1</v>
      </c>
      <c r="B3" s="279" t="s">
        <v>296</v>
      </c>
      <c r="C3" s="277" t="s">
        <v>28</v>
      </c>
      <c r="D3" s="280">
        <v>1500</v>
      </c>
      <c r="E3" s="354"/>
      <c r="F3" s="355">
        <f>D3*E3</f>
        <v>0</v>
      </c>
      <c r="G3" s="116">
        <v>0.08</v>
      </c>
      <c r="H3" s="472">
        <f>F3+(F3*G3)</f>
        <v>0</v>
      </c>
      <c r="I3" s="805"/>
    </row>
    <row r="4" spans="1:9">
      <c r="B4" s="287"/>
      <c r="C4" s="287"/>
      <c r="D4" s="288"/>
      <c r="E4" s="35" t="s">
        <v>165</v>
      </c>
      <c r="F4" s="35">
        <f>F3</f>
        <v>0</v>
      </c>
      <c r="G4" s="255"/>
      <c r="H4" s="467">
        <f>H3</f>
        <v>0</v>
      </c>
    </row>
    <row r="5" spans="1:9" ht="15">
      <c r="B5" s="4"/>
      <c r="C5" s="4"/>
      <c r="D5" s="4"/>
      <c r="E5" s="41"/>
      <c r="F5" s="41"/>
      <c r="G5" s="4"/>
      <c r="H5" s="41"/>
    </row>
    <row r="6" spans="1:9" ht="15">
      <c r="B6" s="4"/>
      <c r="C6" s="4"/>
      <c r="D6" s="4"/>
      <c r="E6" s="41"/>
      <c r="F6" s="41"/>
      <c r="G6" s="4"/>
      <c r="H6" s="41"/>
    </row>
    <row r="7" spans="1:9" ht="15">
      <c r="B7" s="4"/>
      <c r="C7" s="4"/>
      <c r="D7" s="4"/>
      <c r="E7" s="41"/>
      <c r="F7" s="41"/>
      <c r="G7" s="4"/>
      <c r="H7" s="41"/>
    </row>
    <row r="8" spans="1:9" ht="14.25">
      <c r="B8" s="931" t="s">
        <v>50</v>
      </c>
      <c r="C8" s="931"/>
      <c r="D8" s="931"/>
      <c r="E8" s="922"/>
      <c r="F8" s="922"/>
      <c r="G8" s="922"/>
      <c r="H8" s="922"/>
    </row>
    <row r="9" spans="1:9" ht="14.25">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ht="14.25">
      <c r="B12" s="922"/>
      <c r="C12" s="922"/>
      <c r="D12" s="922"/>
      <c r="E12" s="922"/>
      <c r="F12" s="922"/>
      <c r="G12" s="922"/>
      <c r="H12" s="922"/>
    </row>
    <row r="13" spans="1:9">
      <c r="B13" s="913" t="s">
        <v>53</v>
      </c>
      <c r="C13" s="913"/>
      <c r="D13" s="913"/>
      <c r="E13" s="913"/>
      <c r="F13" s="913"/>
      <c r="G13" s="2"/>
      <c r="H13" s="153"/>
    </row>
  </sheetData>
  <mergeCells count="7">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0000"/>
  </sheetPr>
  <dimension ref="A1:I14"/>
  <sheetViews>
    <sheetView zoomScaleNormal="100" workbookViewId="0">
      <selection activeCell="I2" sqref="I2"/>
    </sheetView>
  </sheetViews>
  <sheetFormatPr defaultRowHeight="14.25"/>
  <cols>
    <col min="1" max="1" width="3.75" customWidth="1"/>
    <col min="2" max="2" width="53" customWidth="1"/>
    <col min="3" max="3" width="4.5" customWidth="1"/>
    <col min="4" max="4" width="6.125" customWidth="1"/>
    <col min="5" max="5" width="7.375" style="243" customWidth="1"/>
    <col min="6" max="6" width="6" style="243" customWidth="1"/>
    <col min="7" max="7" width="5.625" customWidth="1"/>
    <col min="8" max="8" width="8.5" style="243" customWidth="1"/>
    <col min="9" max="9" width="10.375" customWidth="1"/>
  </cols>
  <sheetData>
    <row r="1" spans="1:9">
      <c r="A1" s="616" t="s">
        <v>288</v>
      </c>
      <c r="B1" s="286"/>
      <c r="C1" s="286"/>
      <c r="D1" s="286"/>
      <c r="E1" s="530"/>
      <c r="F1" s="530"/>
      <c r="G1" s="286"/>
      <c r="H1" s="613" t="s">
        <v>55</v>
      </c>
    </row>
    <row r="2" spans="1:9" ht="33" customHeight="1">
      <c r="A2" s="604" t="s">
        <v>2</v>
      </c>
      <c r="B2" s="605" t="s">
        <v>3</v>
      </c>
      <c r="C2" s="604" t="s">
        <v>4</v>
      </c>
      <c r="D2" s="604" t="s">
        <v>5</v>
      </c>
      <c r="E2" s="606" t="s">
        <v>6</v>
      </c>
      <c r="F2" s="606" t="s">
        <v>7</v>
      </c>
      <c r="G2" s="604" t="s">
        <v>8</v>
      </c>
      <c r="H2" s="870" t="s">
        <v>9</v>
      </c>
      <c r="I2" s="832" t="s">
        <v>479</v>
      </c>
    </row>
    <row r="3" spans="1:9" s="13" customFormat="1" ht="56.25" customHeight="1">
      <c r="A3" s="872">
        <v>1</v>
      </c>
      <c r="B3" s="282" t="s">
        <v>298</v>
      </c>
      <c r="C3" s="283" t="s">
        <v>28</v>
      </c>
      <c r="D3" s="284">
        <v>60</v>
      </c>
      <c r="E3" s="474"/>
      <c r="F3" s="475">
        <f>E3*D3</f>
        <v>0</v>
      </c>
      <c r="G3" s="212">
        <v>0.08</v>
      </c>
      <c r="H3" s="476">
        <f>F3+(F3*G3)</f>
        <v>0</v>
      </c>
      <c r="I3" s="780"/>
    </row>
    <row r="4" spans="1:9" s="13" customFormat="1" ht="54.75" customHeight="1">
      <c r="A4" s="873">
        <v>2</v>
      </c>
      <c r="B4" s="871" t="s">
        <v>299</v>
      </c>
      <c r="C4" s="357" t="s">
        <v>28</v>
      </c>
      <c r="D4" s="614">
        <v>20</v>
      </c>
      <c r="E4" s="474"/>
      <c r="F4" s="475">
        <f>E4*D4</f>
        <v>0</v>
      </c>
      <c r="G4" s="212">
        <v>0.08</v>
      </c>
      <c r="H4" s="476">
        <f>F4+(F4*G4)</f>
        <v>0</v>
      </c>
      <c r="I4" s="780"/>
    </row>
    <row r="5" spans="1:9">
      <c r="B5" s="287"/>
      <c r="C5" s="287"/>
      <c r="D5" s="288"/>
      <c r="E5" s="35" t="s">
        <v>165</v>
      </c>
      <c r="F5" s="35">
        <f>F3+F4</f>
        <v>0</v>
      </c>
      <c r="G5" s="255"/>
      <c r="H5" s="403">
        <f>H3+H4</f>
        <v>0</v>
      </c>
    </row>
    <row r="6" spans="1:9" ht="15">
      <c r="B6" s="4"/>
      <c r="C6" s="4"/>
      <c r="D6" s="4"/>
      <c r="E6" s="41"/>
      <c r="F6" s="41"/>
      <c r="G6" s="4"/>
      <c r="H6" s="41"/>
    </row>
    <row r="7" spans="1:9" ht="15">
      <c r="B7" s="4"/>
      <c r="C7" s="4"/>
      <c r="D7" s="4"/>
      <c r="E7" s="41"/>
      <c r="F7" s="41"/>
      <c r="G7" s="4"/>
      <c r="H7" s="41"/>
    </row>
    <row r="8" spans="1:9" ht="15">
      <c r="B8" s="4"/>
      <c r="C8" s="4"/>
      <c r="D8" s="4"/>
      <c r="E8" s="41"/>
      <c r="F8" s="41"/>
      <c r="G8" s="4"/>
      <c r="H8" s="41"/>
    </row>
    <row r="9" spans="1:9">
      <c r="B9" s="931" t="s">
        <v>50</v>
      </c>
      <c r="C9" s="931"/>
      <c r="D9" s="931"/>
      <c r="E9" s="922"/>
      <c r="F9" s="922"/>
      <c r="G9" s="922"/>
      <c r="H9" s="922"/>
    </row>
    <row r="10" spans="1:9">
      <c r="B10" s="922"/>
      <c r="C10" s="922"/>
      <c r="D10" s="922"/>
      <c r="E10" s="922"/>
      <c r="F10" s="922"/>
      <c r="G10" s="922"/>
      <c r="H10" s="922"/>
    </row>
    <row r="11" spans="1:9">
      <c r="B11" s="913" t="s">
        <v>51</v>
      </c>
      <c r="C11" s="913"/>
      <c r="D11" s="913"/>
      <c r="E11" s="913"/>
      <c r="F11" s="913"/>
      <c r="G11" s="913"/>
      <c r="H11" s="913"/>
    </row>
    <row r="12" spans="1:9">
      <c r="B12" s="913" t="s">
        <v>52</v>
      </c>
      <c r="C12" s="913"/>
      <c r="D12" s="913"/>
      <c r="E12" s="913"/>
      <c r="F12" s="913"/>
      <c r="G12" s="913"/>
      <c r="H12" s="913"/>
    </row>
    <row r="13" spans="1:9">
      <c r="B13" s="922"/>
      <c r="C13" s="922"/>
      <c r="D13" s="922"/>
      <c r="E13" s="922"/>
      <c r="F13" s="922"/>
      <c r="G13" s="922"/>
      <c r="H13" s="922"/>
    </row>
    <row r="14" spans="1:9">
      <c r="B14" s="913" t="s">
        <v>53</v>
      </c>
      <c r="C14" s="913"/>
      <c r="D14" s="913"/>
      <c r="E14" s="913"/>
      <c r="F14" s="913"/>
      <c r="G14" s="241"/>
      <c r="H14" s="242"/>
    </row>
  </sheetData>
  <mergeCells count="7">
    <mergeCell ref="B14:F14"/>
    <mergeCell ref="B9:D9"/>
    <mergeCell ref="E9:H9"/>
    <mergeCell ref="B10:H10"/>
    <mergeCell ref="B11:H11"/>
    <mergeCell ref="B12:H12"/>
    <mergeCell ref="B13:H13"/>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I13"/>
  <sheetViews>
    <sheetView zoomScaleNormal="100" workbookViewId="0">
      <selection activeCell="H1" sqref="H1:I1"/>
    </sheetView>
  </sheetViews>
  <sheetFormatPr defaultRowHeight="12.75"/>
  <cols>
    <col min="1" max="1" width="3.625" style="281" customWidth="1"/>
    <col min="2" max="2" width="48.625" style="281" customWidth="1"/>
    <col min="3" max="3" width="4.75" style="281" customWidth="1"/>
    <col min="4" max="4" width="4.875" style="281" customWidth="1"/>
    <col min="5" max="5" width="7.25" style="219" customWidth="1"/>
    <col min="6" max="6" width="8.875" style="219" customWidth="1"/>
    <col min="7" max="7" width="6.375" style="281" customWidth="1"/>
    <col min="8" max="8" width="8.625" style="219" customWidth="1"/>
    <col min="9" max="9" width="10" style="281" customWidth="1"/>
    <col min="10" max="16384" width="9" style="281"/>
  </cols>
  <sheetData>
    <row r="1" spans="1:9" ht="21" customHeight="1">
      <c r="A1" s="613" t="s">
        <v>292</v>
      </c>
      <c r="B1" s="286"/>
      <c r="C1" s="286"/>
      <c r="D1" s="286"/>
      <c r="E1" s="530"/>
      <c r="F1" s="530"/>
      <c r="G1" s="286"/>
      <c r="H1" s="973" t="s">
        <v>55</v>
      </c>
      <c r="I1" s="973"/>
    </row>
    <row r="2" spans="1:9" ht="32.25" customHeight="1">
      <c r="A2" s="604" t="s">
        <v>2</v>
      </c>
      <c r="B2" s="605" t="s">
        <v>3</v>
      </c>
      <c r="C2" s="604" t="s">
        <v>4</v>
      </c>
      <c r="D2" s="604" t="s">
        <v>5</v>
      </c>
      <c r="E2" s="606" t="s">
        <v>6</v>
      </c>
      <c r="F2" s="606" t="s">
        <v>7</v>
      </c>
      <c r="G2" s="604" t="s">
        <v>8</v>
      </c>
      <c r="H2" s="870" t="s">
        <v>9</v>
      </c>
      <c r="I2" s="832" t="s">
        <v>479</v>
      </c>
    </row>
    <row r="3" spans="1:9" s="285" customFormat="1" ht="37.5" customHeight="1">
      <c r="A3" s="29">
        <v>1</v>
      </c>
      <c r="B3" s="282" t="s">
        <v>301</v>
      </c>
      <c r="C3" s="283" t="s">
        <v>28</v>
      </c>
      <c r="D3" s="284">
        <v>300</v>
      </c>
      <c r="E3" s="474"/>
      <c r="F3" s="475">
        <f>E3*D3</f>
        <v>0</v>
      </c>
      <c r="G3" s="212">
        <v>0.08</v>
      </c>
      <c r="H3" s="476">
        <f>F3+(F3*G3)</f>
        <v>0</v>
      </c>
      <c r="I3" s="806"/>
    </row>
    <row r="4" spans="1:9">
      <c r="A4" s="286"/>
      <c r="B4" s="287"/>
      <c r="C4" s="287"/>
      <c r="D4" s="288"/>
      <c r="E4" s="35" t="s">
        <v>165</v>
      </c>
      <c r="F4" s="35">
        <f>F3</f>
        <v>0</v>
      </c>
      <c r="G4" s="874"/>
      <c r="H4" s="875">
        <f>H3</f>
        <v>0</v>
      </c>
    </row>
    <row r="5" spans="1:9">
      <c r="A5" s="222"/>
      <c r="B5" s="129"/>
      <c r="C5" s="129"/>
      <c r="D5" s="129"/>
      <c r="E5" s="257"/>
      <c r="F5" s="257"/>
      <c r="G5" s="129"/>
      <c r="H5" s="257"/>
    </row>
    <row r="6" spans="1:9">
      <c r="A6" s="222"/>
      <c r="B6" s="129"/>
      <c r="C6" s="129"/>
      <c r="D6" s="129"/>
      <c r="E6" s="257"/>
      <c r="F6" s="257"/>
      <c r="G6" s="129"/>
      <c r="H6" s="257"/>
    </row>
    <row r="7" spans="1:9">
      <c r="A7" s="222"/>
      <c r="B7" s="129"/>
      <c r="C7" s="129"/>
      <c r="D7" s="129"/>
      <c r="E7" s="257"/>
      <c r="F7" s="257"/>
      <c r="G7" s="129"/>
      <c r="H7" s="257"/>
    </row>
    <row r="8" spans="1:9" ht="14.25">
      <c r="B8" s="931" t="s">
        <v>50</v>
      </c>
      <c r="C8" s="931"/>
      <c r="D8" s="931"/>
      <c r="E8" s="922"/>
      <c r="F8" s="922"/>
      <c r="G8" s="922"/>
      <c r="H8" s="922"/>
    </row>
    <row r="9" spans="1:9" ht="14.25">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ht="14.25">
      <c r="B12" s="922"/>
      <c r="C12" s="922"/>
      <c r="D12" s="922"/>
      <c r="E12" s="922"/>
      <c r="F12" s="922"/>
      <c r="G12" s="922"/>
      <c r="H12" s="922"/>
    </row>
    <row r="13" spans="1:9" ht="14.25">
      <c r="B13" s="913" t="s">
        <v>53</v>
      </c>
      <c r="C13" s="913"/>
      <c r="D13" s="913"/>
      <c r="E13" s="913"/>
      <c r="F13" s="913"/>
      <c r="G13" s="241"/>
      <c r="H13" s="242"/>
    </row>
  </sheetData>
  <mergeCells count="8">
    <mergeCell ref="H1:I1"/>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0000"/>
  </sheetPr>
  <dimension ref="A1:I13"/>
  <sheetViews>
    <sheetView zoomScaleNormal="100" workbookViewId="0">
      <selection activeCell="H1" sqref="H1:I1"/>
    </sheetView>
  </sheetViews>
  <sheetFormatPr defaultRowHeight="14.25"/>
  <cols>
    <col min="1" max="1" width="3.5" customWidth="1"/>
    <col min="2" max="2" width="50.625" customWidth="1"/>
    <col min="3" max="3" width="4.5" customWidth="1"/>
    <col min="4" max="4" width="7" customWidth="1"/>
    <col min="5" max="5" width="9.25" style="243" customWidth="1"/>
    <col min="6" max="6" width="8.375" style="243" customWidth="1"/>
    <col min="7" max="7" width="5.25" customWidth="1"/>
    <col min="8" max="8" width="8.875" style="243" customWidth="1"/>
    <col min="9" max="9" width="10.5" customWidth="1"/>
  </cols>
  <sheetData>
    <row r="1" spans="1:9">
      <c r="A1" s="613" t="s">
        <v>293</v>
      </c>
      <c r="B1" s="222"/>
      <c r="C1" s="222"/>
      <c r="D1" s="222"/>
      <c r="E1" s="615"/>
      <c r="F1" s="615"/>
      <c r="G1" s="222"/>
      <c r="H1" s="974" t="s">
        <v>55</v>
      </c>
      <c r="I1" s="974"/>
    </row>
    <row r="2" spans="1:9" ht="36" customHeight="1">
      <c r="A2" s="604" t="s">
        <v>2</v>
      </c>
      <c r="B2" s="605" t="s">
        <v>3</v>
      </c>
      <c r="C2" s="604" t="s">
        <v>4</v>
      </c>
      <c r="D2" s="604" t="s">
        <v>5</v>
      </c>
      <c r="E2" s="606" t="s">
        <v>6</v>
      </c>
      <c r="F2" s="606" t="s">
        <v>7</v>
      </c>
      <c r="G2" s="604" t="s">
        <v>8</v>
      </c>
      <c r="H2" s="870" t="s">
        <v>9</v>
      </c>
      <c r="I2" s="832" t="s">
        <v>479</v>
      </c>
    </row>
    <row r="3" spans="1:9" ht="27" customHeight="1">
      <c r="A3" s="477">
        <v>1</v>
      </c>
      <c r="B3" s="478" t="s">
        <v>303</v>
      </c>
      <c r="C3" s="289" t="s">
        <v>28</v>
      </c>
      <c r="D3" s="617">
        <v>300</v>
      </c>
      <c r="E3" s="618"/>
      <c r="F3" s="619">
        <f>E3*D3</f>
        <v>0</v>
      </c>
      <c r="G3" s="479">
        <v>0.08</v>
      </c>
      <c r="H3" s="620">
        <f>F3+(F3*G3)</f>
        <v>0</v>
      </c>
      <c r="I3" s="779"/>
    </row>
    <row r="4" spans="1:9">
      <c r="A4" s="545"/>
      <c r="B4" s="488"/>
      <c r="C4" s="488"/>
      <c r="D4" s="489"/>
      <c r="E4" s="385" t="s">
        <v>165</v>
      </c>
      <c r="F4" s="385">
        <f>F3</f>
        <v>0</v>
      </c>
      <c r="G4" s="255"/>
      <c r="H4" s="473">
        <f>H3</f>
        <v>0</v>
      </c>
    </row>
    <row r="5" spans="1:9" ht="15">
      <c r="B5" s="4"/>
      <c r="C5" s="4"/>
      <c r="D5" s="4"/>
      <c r="E5" s="41"/>
      <c r="F5" s="41"/>
      <c r="G5" s="4"/>
      <c r="H5" s="41"/>
    </row>
    <row r="6" spans="1:9" ht="15">
      <c r="B6" s="4"/>
      <c r="C6" s="4"/>
      <c r="D6" s="4"/>
      <c r="E6" s="41"/>
      <c r="F6" s="41"/>
      <c r="G6" s="4"/>
      <c r="H6" s="41"/>
    </row>
    <row r="7" spans="1:9" ht="15">
      <c r="B7" s="4"/>
      <c r="C7" s="4"/>
      <c r="D7" s="4"/>
      <c r="E7" s="41"/>
      <c r="F7" s="41"/>
      <c r="G7" s="4"/>
      <c r="H7" s="41"/>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241"/>
      <c r="H13" s="242"/>
    </row>
  </sheetData>
  <mergeCells count="8">
    <mergeCell ref="H1:I1"/>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MF15"/>
  <sheetViews>
    <sheetView zoomScaleNormal="100" workbookViewId="0">
      <selection activeCell="L6" sqref="L6"/>
    </sheetView>
  </sheetViews>
  <sheetFormatPr defaultRowHeight="15"/>
  <cols>
    <col min="1" max="1" width="4" style="4" customWidth="1"/>
    <col min="2" max="2" width="59.625" style="4" customWidth="1"/>
    <col min="3" max="3" width="4.875" style="4" customWidth="1"/>
    <col min="4" max="4" width="4.5" style="4" customWidth="1"/>
    <col min="5" max="5" width="8.125" style="41" customWidth="1"/>
    <col min="6" max="6" width="9.375" style="41" bestFit="1" customWidth="1"/>
    <col min="7" max="7" width="5.625" style="4" customWidth="1"/>
    <col min="8" max="8" width="10.625" style="41" bestFit="1" customWidth="1"/>
    <col min="9" max="9" width="10.5" style="4" customWidth="1"/>
    <col min="10" max="1020" width="8.125" style="4" customWidth="1"/>
    <col min="1021" max="1021" width="9" customWidth="1"/>
  </cols>
  <sheetData>
    <row r="1" spans="1:9">
      <c r="A1" s="149" t="s">
        <v>162</v>
      </c>
      <c r="B1" s="1"/>
      <c r="H1" s="930" t="s">
        <v>55</v>
      </c>
      <c r="I1" s="930"/>
    </row>
    <row r="2" spans="1:9" ht="28.5">
      <c r="A2" s="250" t="s">
        <v>2</v>
      </c>
      <c r="B2" s="251" t="s">
        <v>3</v>
      </c>
      <c r="C2" s="250" t="s">
        <v>4</v>
      </c>
      <c r="D2" s="250" t="s">
        <v>5</v>
      </c>
      <c r="E2" s="252" t="s">
        <v>6</v>
      </c>
      <c r="F2" s="252" t="s">
        <v>7</v>
      </c>
      <c r="G2" s="250" t="s">
        <v>8</v>
      </c>
      <c r="H2" s="831" t="s">
        <v>9</v>
      </c>
      <c r="I2" s="832" t="s">
        <v>479</v>
      </c>
    </row>
    <row r="3" spans="1:9" ht="40.5" customHeight="1">
      <c r="A3" s="49">
        <v>1</v>
      </c>
      <c r="B3" s="50" t="s">
        <v>163</v>
      </c>
      <c r="C3" s="51" t="s">
        <v>31</v>
      </c>
      <c r="D3" s="51">
        <v>200</v>
      </c>
      <c r="E3" s="349"/>
      <c r="F3" s="349">
        <f>D3*E3</f>
        <v>0</v>
      </c>
      <c r="G3" s="52">
        <v>0.08</v>
      </c>
      <c r="H3" s="471">
        <f>F3+(F3*0.08)</f>
        <v>0</v>
      </c>
      <c r="I3" s="786"/>
    </row>
    <row r="4" spans="1:9" ht="87" customHeight="1">
      <c r="A4" s="49">
        <v>2</v>
      </c>
      <c r="B4" s="50" t="s">
        <v>450</v>
      </c>
      <c r="C4" s="51" t="s">
        <v>31</v>
      </c>
      <c r="D4" s="362">
        <v>1000</v>
      </c>
      <c r="E4" s="349"/>
      <c r="F4" s="349">
        <f>D4*E4</f>
        <v>0</v>
      </c>
      <c r="G4" s="52">
        <v>0.08</v>
      </c>
      <c r="H4" s="471">
        <f>F4+(F4*0.08)</f>
        <v>0</v>
      </c>
      <c r="I4" s="786"/>
    </row>
    <row r="5" spans="1:9" ht="23.25" customHeight="1">
      <c r="A5" s="49">
        <v>3</v>
      </c>
      <c r="B5" s="50" t="s">
        <v>164</v>
      </c>
      <c r="C5" s="51" t="s">
        <v>31</v>
      </c>
      <c r="D5" s="51">
        <v>300</v>
      </c>
      <c r="E5" s="349"/>
      <c r="F5" s="349">
        <f>D5*E5</f>
        <v>0</v>
      </c>
      <c r="G5" s="52">
        <v>0.08</v>
      </c>
      <c r="H5" s="833">
        <f>F5+(F5*0.08)</f>
        <v>0</v>
      </c>
      <c r="I5" s="786"/>
    </row>
    <row r="6" spans="1:9">
      <c r="A6" s="259"/>
      <c r="B6" s="33"/>
      <c r="C6" s="33"/>
      <c r="D6" s="361"/>
      <c r="E6" s="213" t="s">
        <v>165</v>
      </c>
      <c r="F6" s="35">
        <f>SUM(F3:F5)</f>
        <v>0</v>
      </c>
      <c r="G6" s="33"/>
      <c r="H6" s="834">
        <f>SUM(H3:H5)</f>
        <v>0</v>
      </c>
    </row>
    <row r="7" spans="1:9">
      <c r="A7" s="151"/>
      <c r="B7" s="1"/>
      <c r="C7" s="1"/>
      <c r="D7" s="1"/>
      <c r="E7" s="3"/>
      <c r="F7" s="3"/>
      <c r="G7" s="1"/>
      <c r="H7" s="3"/>
    </row>
    <row r="8" spans="1:9">
      <c r="A8" s="151"/>
      <c r="B8" s="1"/>
      <c r="C8" s="1"/>
      <c r="D8" s="1"/>
      <c r="E8" s="3"/>
      <c r="F8" s="3"/>
      <c r="G8" s="1"/>
      <c r="H8" s="3"/>
    </row>
    <row r="9" spans="1:9">
      <c r="A9" s="151"/>
      <c r="B9" s="1"/>
      <c r="C9" s="1"/>
      <c r="D9" s="1"/>
      <c r="E9" s="3"/>
      <c r="F9" s="3"/>
      <c r="G9" s="1"/>
      <c r="H9" s="3"/>
    </row>
    <row r="10" spans="1:9">
      <c r="A10" s="151"/>
      <c r="B10" s="931" t="s">
        <v>50</v>
      </c>
      <c r="C10" s="931"/>
      <c r="D10" s="931"/>
      <c r="E10" s="922"/>
      <c r="F10" s="922"/>
      <c r="G10" s="922"/>
      <c r="H10" s="922"/>
    </row>
    <row r="11" spans="1:9">
      <c r="A11" s="151"/>
      <c r="B11" s="922"/>
      <c r="C11" s="922"/>
      <c r="D11" s="922"/>
      <c r="E11" s="922"/>
      <c r="F11" s="922"/>
      <c r="G11" s="922"/>
      <c r="H11" s="922"/>
    </row>
    <row r="12" spans="1:9">
      <c r="A12" s="151"/>
      <c r="B12" s="913" t="s">
        <v>51</v>
      </c>
      <c r="C12" s="913"/>
      <c r="D12" s="913"/>
      <c r="E12" s="913"/>
      <c r="F12" s="913"/>
      <c r="G12" s="913"/>
      <c r="H12" s="913"/>
    </row>
    <row r="13" spans="1:9">
      <c r="B13" s="913" t="s">
        <v>52</v>
      </c>
      <c r="C13" s="913"/>
      <c r="D13" s="913"/>
      <c r="E13" s="913"/>
      <c r="F13" s="913"/>
      <c r="G13" s="913"/>
      <c r="H13" s="913"/>
    </row>
    <row r="14" spans="1:9">
      <c r="B14" s="922"/>
      <c r="C14" s="922"/>
      <c r="D14" s="922"/>
      <c r="E14" s="922"/>
      <c r="F14" s="922"/>
      <c r="G14" s="922"/>
      <c r="H14" s="922"/>
    </row>
    <row r="15" spans="1:9">
      <c r="B15" s="913" t="s">
        <v>53</v>
      </c>
      <c r="C15" s="913"/>
      <c r="D15" s="913"/>
      <c r="E15" s="913"/>
      <c r="F15" s="913"/>
      <c r="G15" s="913"/>
      <c r="H15" s="913"/>
    </row>
  </sheetData>
  <mergeCells count="8">
    <mergeCell ref="H1:I1"/>
    <mergeCell ref="B15:H15"/>
    <mergeCell ref="B10:D10"/>
    <mergeCell ref="E10:H10"/>
    <mergeCell ref="B11:H11"/>
    <mergeCell ref="B12:H12"/>
    <mergeCell ref="B13:H13"/>
    <mergeCell ref="B14:H14"/>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I13"/>
  <sheetViews>
    <sheetView zoomScaleNormal="100" workbookViewId="0">
      <selection activeCell="H1" sqref="H1:I1"/>
    </sheetView>
  </sheetViews>
  <sheetFormatPr defaultRowHeight="14.25"/>
  <cols>
    <col min="1" max="1" width="3.625" customWidth="1"/>
    <col min="2" max="2" width="59.875" customWidth="1"/>
    <col min="3" max="4" width="4.875" customWidth="1"/>
    <col min="5" max="5" width="8.75" style="243" customWidth="1"/>
    <col min="6" max="6" width="9.625" style="243" customWidth="1"/>
    <col min="7" max="7" width="5.375" customWidth="1"/>
    <col min="8" max="8" width="7.875" style="243" customWidth="1"/>
    <col min="9" max="9" width="10.125" customWidth="1"/>
  </cols>
  <sheetData>
    <row r="1" spans="1:9">
      <c r="A1" s="621" t="s">
        <v>295</v>
      </c>
      <c r="B1" s="622"/>
      <c r="C1" s="622"/>
      <c r="D1" s="622"/>
      <c r="E1" s="623"/>
      <c r="F1" s="623"/>
      <c r="G1" s="622"/>
      <c r="H1" s="975" t="s">
        <v>55</v>
      </c>
      <c r="I1" s="975"/>
    </row>
    <row r="2" spans="1:9" ht="27.75">
      <c r="A2" s="879" t="s">
        <v>2</v>
      </c>
      <c r="B2" s="852" t="s">
        <v>3</v>
      </c>
      <c r="C2" s="852" t="s">
        <v>4</v>
      </c>
      <c r="D2" s="876" t="s">
        <v>5</v>
      </c>
      <c r="E2" s="855" t="s">
        <v>6</v>
      </c>
      <c r="F2" s="877" t="s">
        <v>7</v>
      </c>
      <c r="G2" s="851" t="s">
        <v>8</v>
      </c>
      <c r="H2" s="856" t="s">
        <v>9</v>
      </c>
      <c r="I2" s="832" t="s">
        <v>479</v>
      </c>
    </row>
    <row r="3" spans="1:9" ht="31.5" customHeight="1">
      <c r="A3" s="823">
        <v>1</v>
      </c>
      <c r="B3" s="878" t="s">
        <v>305</v>
      </c>
      <c r="C3" s="115" t="s">
        <v>12</v>
      </c>
      <c r="D3" s="115">
        <v>12</v>
      </c>
      <c r="E3" s="481"/>
      <c r="F3" s="481">
        <f>D3*E3</f>
        <v>0</v>
      </c>
      <c r="G3" s="480">
        <v>0.08</v>
      </c>
      <c r="H3" s="757">
        <f>F3+(F3*G3)</f>
        <v>0</v>
      </c>
      <c r="I3" s="807"/>
    </row>
    <row r="4" spans="1:9">
      <c r="A4" s="545"/>
      <c r="B4" s="488"/>
      <c r="C4" s="488"/>
      <c r="D4" s="489"/>
      <c r="E4" s="758" t="s">
        <v>165</v>
      </c>
      <c r="F4" s="385">
        <f>F3</f>
        <v>0</v>
      </c>
      <c r="G4" s="255"/>
      <c r="H4" s="754">
        <f>H3</f>
        <v>0</v>
      </c>
      <c r="I4" s="222"/>
    </row>
    <row r="5" spans="1:9">
      <c r="A5" s="222"/>
      <c r="B5" s="129"/>
      <c r="C5" s="129"/>
      <c r="D5" s="129"/>
      <c r="E5" s="257"/>
      <c r="F5" s="257"/>
      <c r="G5" s="129"/>
      <c r="H5" s="257"/>
      <c r="I5" s="222"/>
    </row>
    <row r="6" spans="1:9" ht="15">
      <c r="B6" s="4"/>
      <c r="C6" s="4"/>
      <c r="D6" s="4"/>
      <c r="E6" s="41"/>
      <c r="F6" s="41"/>
      <c r="G6" s="4"/>
      <c r="H6" s="41"/>
    </row>
    <row r="7" spans="1:9" ht="15">
      <c r="B7" s="4"/>
      <c r="C7" s="4"/>
      <c r="D7" s="4"/>
      <c r="E7" s="41"/>
      <c r="F7" s="41"/>
      <c r="G7" s="4"/>
      <c r="H7" s="41"/>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913"/>
      <c r="H13" s="913"/>
    </row>
  </sheetData>
  <mergeCells count="8">
    <mergeCell ref="H1:I1"/>
    <mergeCell ref="B13:H13"/>
    <mergeCell ref="B8:D8"/>
    <mergeCell ref="E8:H8"/>
    <mergeCell ref="B9:H9"/>
    <mergeCell ref="B10:H10"/>
    <mergeCell ref="B11:H11"/>
    <mergeCell ref="B12:H12"/>
  </mergeCells>
  <pageMargins left="0.70000000000000007" right="0.70000000000000007" top="0.75" bottom="0.75" header="0.30000000000000004" footer="0.30000000000000004"/>
  <pageSetup paperSize="9" fitToWidth="0"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0000"/>
  </sheetPr>
  <dimension ref="A1:I13"/>
  <sheetViews>
    <sheetView zoomScaleNormal="100" workbookViewId="0">
      <selection activeCell="H1" sqref="H1:I1"/>
    </sheetView>
  </sheetViews>
  <sheetFormatPr defaultRowHeight="14.25"/>
  <cols>
    <col min="1" max="1" width="4.5" customWidth="1"/>
    <col min="2" max="2" width="52.375" customWidth="1"/>
    <col min="3" max="3" width="4.25" customWidth="1"/>
    <col min="4" max="4" width="5.125" customWidth="1"/>
    <col min="5" max="5" width="8.125" style="243" customWidth="1"/>
    <col min="6" max="6" width="9" style="243" customWidth="1"/>
    <col min="7" max="7" width="6.125" customWidth="1"/>
    <col min="8" max="8" width="7.875" style="243" customWidth="1"/>
    <col min="9" max="1020" width="10.75" customWidth="1"/>
    <col min="1021" max="1021" width="9" customWidth="1"/>
  </cols>
  <sheetData>
    <row r="1" spans="1:9">
      <c r="A1" s="613" t="s">
        <v>297</v>
      </c>
      <c r="B1" s="286"/>
      <c r="C1" s="286"/>
      <c r="D1" s="286"/>
      <c r="E1" s="530"/>
      <c r="F1" s="530"/>
      <c r="G1" s="286"/>
      <c r="H1" s="973" t="s">
        <v>55</v>
      </c>
      <c r="I1" s="973"/>
    </row>
    <row r="2" spans="1:9" ht="36.75" customHeight="1">
      <c r="A2" s="604" t="s">
        <v>2</v>
      </c>
      <c r="B2" s="605" t="s">
        <v>3</v>
      </c>
      <c r="C2" s="604" t="s">
        <v>4</v>
      </c>
      <c r="D2" s="604" t="s">
        <v>5</v>
      </c>
      <c r="E2" s="606" t="s">
        <v>6</v>
      </c>
      <c r="F2" s="606" t="s">
        <v>7</v>
      </c>
      <c r="G2" s="800" t="s">
        <v>8</v>
      </c>
      <c r="H2" s="803" t="s">
        <v>9</v>
      </c>
      <c r="I2" s="832" t="s">
        <v>479</v>
      </c>
    </row>
    <row r="3" spans="1:9" s="4" customFormat="1" ht="21" customHeight="1">
      <c r="A3" s="261">
        <v>1</v>
      </c>
      <c r="B3" s="21" t="s">
        <v>307</v>
      </c>
      <c r="C3" s="7" t="s">
        <v>28</v>
      </c>
      <c r="D3" s="7">
        <v>150</v>
      </c>
      <c r="E3" s="490"/>
      <c r="F3" s="491">
        <f>D3*E3</f>
        <v>0</v>
      </c>
      <c r="G3" s="486">
        <v>0.08</v>
      </c>
      <c r="H3" s="759">
        <f>F3+(F3*G3)</f>
        <v>0</v>
      </c>
      <c r="I3" s="786"/>
    </row>
    <row r="4" spans="1:9">
      <c r="A4" s="487"/>
      <c r="B4" s="488"/>
      <c r="C4" s="488"/>
      <c r="D4" s="489"/>
      <c r="E4" s="482" t="s">
        <v>165</v>
      </c>
      <c r="F4" s="483">
        <f>F3</f>
        <v>0</v>
      </c>
      <c r="G4" s="484"/>
      <c r="H4" s="760">
        <f>H3</f>
        <v>0</v>
      </c>
    </row>
    <row r="5" spans="1:9">
      <c r="A5" s="222"/>
      <c r="B5" s="129"/>
      <c r="C5" s="129"/>
      <c r="D5" s="129"/>
      <c r="E5" s="257"/>
      <c r="F5" s="257"/>
      <c r="G5" s="129"/>
      <c r="H5" s="291"/>
    </row>
    <row r="6" spans="1:9">
      <c r="A6" s="222"/>
      <c r="B6" s="129"/>
      <c r="C6" s="129"/>
      <c r="D6" s="129"/>
      <c r="E6" s="257"/>
      <c r="F6" s="257"/>
      <c r="G6" s="129"/>
      <c r="H6" s="257"/>
    </row>
    <row r="7" spans="1:9">
      <c r="A7" s="222"/>
      <c r="B7" s="129"/>
      <c r="C7" s="129"/>
      <c r="D7" s="129"/>
      <c r="E7" s="257"/>
      <c r="F7" s="257"/>
      <c r="G7" s="129"/>
      <c r="H7" s="257"/>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241"/>
      <c r="H13" s="242"/>
    </row>
  </sheetData>
  <mergeCells count="8">
    <mergeCell ref="H1:I1"/>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I14"/>
  <sheetViews>
    <sheetView zoomScaleNormal="100" workbookViewId="0">
      <selection activeCell="E17" sqref="E17"/>
    </sheetView>
  </sheetViews>
  <sheetFormatPr defaultRowHeight="14.25"/>
  <cols>
    <col min="1" max="1" width="4" customWidth="1"/>
    <col min="2" max="2" width="50" customWidth="1"/>
    <col min="3" max="3" width="3.625" customWidth="1"/>
    <col min="4" max="4" width="7.75" customWidth="1"/>
    <col min="5" max="5" width="8.5" style="243" customWidth="1"/>
    <col min="6" max="6" width="9.25" style="243" customWidth="1"/>
    <col min="7" max="7" width="6.75" customWidth="1"/>
    <col min="8" max="8" width="8.375" style="243" customWidth="1"/>
    <col min="9" max="1020" width="10.75" customWidth="1"/>
    <col min="1021" max="1021" width="9" customWidth="1"/>
  </cols>
  <sheetData>
    <row r="1" spans="1:9">
      <c r="A1" s="613" t="s">
        <v>300</v>
      </c>
      <c r="B1" s="286"/>
      <c r="C1" s="286"/>
      <c r="D1" s="286"/>
      <c r="E1" s="530"/>
      <c r="F1" s="530"/>
      <c r="G1" s="286"/>
      <c r="H1" s="973" t="s">
        <v>55</v>
      </c>
      <c r="I1" s="973"/>
    </row>
    <row r="2" spans="1:9" ht="33.75" customHeight="1">
      <c r="A2" s="604" t="s">
        <v>2</v>
      </c>
      <c r="B2" s="605" t="s">
        <v>3</v>
      </c>
      <c r="C2" s="604" t="s">
        <v>4</v>
      </c>
      <c r="D2" s="604" t="s">
        <v>5</v>
      </c>
      <c r="E2" s="606" t="s">
        <v>6</v>
      </c>
      <c r="F2" s="606" t="s">
        <v>7</v>
      </c>
      <c r="G2" s="604" t="s">
        <v>8</v>
      </c>
      <c r="H2" s="803" t="s">
        <v>9</v>
      </c>
      <c r="I2" s="832" t="s">
        <v>479</v>
      </c>
    </row>
    <row r="3" spans="1:9" s="4" customFormat="1" ht="21">
      <c r="A3" s="214">
        <v>1</v>
      </c>
      <c r="B3" s="494" t="s">
        <v>309</v>
      </c>
      <c r="C3" s="180" t="s">
        <v>28</v>
      </c>
      <c r="D3" s="214">
        <v>10</v>
      </c>
      <c r="E3" s="495"/>
      <c r="F3" s="496">
        <f>E3*D3</f>
        <v>0</v>
      </c>
      <c r="G3" s="116">
        <v>0.08</v>
      </c>
      <c r="H3" s="759">
        <f>F3+(F3*G3)</f>
        <v>0</v>
      </c>
      <c r="I3" s="786"/>
    </row>
    <row r="4" spans="1:9">
      <c r="A4" s="500"/>
      <c r="B4" s="501"/>
      <c r="C4" s="501"/>
      <c r="D4" s="502"/>
      <c r="E4" s="497" t="s">
        <v>165</v>
      </c>
      <c r="F4" s="498">
        <f>F3</f>
        <v>0</v>
      </c>
      <c r="G4" s="499"/>
      <c r="H4" s="760">
        <f>H3</f>
        <v>0</v>
      </c>
    </row>
    <row r="5" spans="1:9">
      <c r="A5" s="286"/>
      <c r="B5" s="33"/>
      <c r="C5" s="33"/>
      <c r="D5" s="33"/>
      <c r="E5" s="248"/>
      <c r="F5" s="248"/>
      <c r="G5" s="33"/>
      <c r="H5" s="248"/>
    </row>
    <row r="6" spans="1:9">
      <c r="A6" s="286"/>
      <c r="B6" s="33"/>
      <c r="C6" s="33"/>
      <c r="D6" s="33"/>
      <c r="E6" s="248"/>
      <c r="F6" s="248"/>
      <c r="G6" s="33"/>
      <c r="H6" s="248"/>
    </row>
    <row r="7" spans="1:9">
      <c r="A7" s="222"/>
      <c r="B7" s="129"/>
      <c r="C7" s="129"/>
      <c r="D7" s="129"/>
      <c r="E7" s="257"/>
      <c r="F7" s="257"/>
      <c r="G7" s="129"/>
      <c r="H7" s="257"/>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913"/>
      <c r="H13" s="242"/>
    </row>
    <row r="14" spans="1:9">
      <c r="B14" s="241"/>
      <c r="C14" s="241"/>
      <c r="D14" s="241"/>
      <c r="E14" s="242"/>
      <c r="F14" s="242"/>
      <c r="G14" s="241"/>
      <c r="H14" s="242"/>
    </row>
  </sheetData>
  <mergeCells count="8">
    <mergeCell ref="H1:I1"/>
    <mergeCell ref="B13:G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0000"/>
  </sheetPr>
  <dimension ref="A1:I13"/>
  <sheetViews>
    <sheetView zoomScaleNormal="100" workbookViewId="0">
      <selection activeCell="H1" sqref="H1:I1"/>
    </sheetView>
  </sheetViews>
  <sheetFormatPr defaultRowHeight="14.25"/>
  <cols>
    <col min="1" max="1" width="3.125" customWidth="1"/>
    <col min="2" max="2" width="61.625" customWidth="1"/>
    <col min="3" max="4" width="4.875" customWidth="1"/>
    <col min="5" max="5" width="9" style="243" customWidth="1"/>
    <col min="6" max="6" width="9.375" style="243" customWidth="1"/>
    <col min="7" max="7" width="5.875" customWidth="1"/>
    <col min="8" max="8" width="9.875" style="243" customWidth="1"/>
    <col min="9" max="9" width="10" customWidth="1"/>
    <col min="10" max="1020" width="10.75" customWidth="1"/>
    <col min="1021" max="1021" width="9" customWidth="1"/>
  </cols>
  <sheetData>
    <row r="1" spans="1:9">
      <c r="A1" s="613" t="s">
        <v>302</v>
      </c>
      <c r="B1" s="286"/>
      <c r="C1" s="286"/>
      <c r="D1" s="286"/>
      <c r="E1" s="530"/>
      <c r="F1" s="530"/>
      <c r="G1" s="286"/>
      <c r="H1" s="973" t="s">
        <v>55</v>
      </c>
      <c r="I1" s="973"/>
    </row>
    <row r="2" spans="1:9" ht="32.25" customHeight="1">
      <c r="A2" s="604" t="s">
        <v>2</v>
      </c>
      <c r="B2" s="605" t="s">
        <v>3</v>
      </c>
      <c r="C2" s="604" t="s">
        <v>4</v>
      </c>
      <c r="D2" s="604" t="s">
        <v>5</v>
      </c>
      <c r="E2" s="606" t="s">
        <v>6</v>
      </c>
      <c r="F2" s="606" t="s">
        <v>7</v>
      </c>
      <c r="G2" s="604" t="s">
        <v>8</v>
      </c>
      <c r="H2" s="803" t="s">
        <v>9</v>
      </c>
      <c r="I2" s="832" t="s">
        <v>479</v>
      </c>
    </row>
    <row r="3" spans="1:9" s="12" customFormat="1" ht="35.25" customHeight="1">
      <c r="A3" s="29">
        <v>1</v>
      </c>
      <c r="B3" s="541" t="s">
        <v>311</v>
      </c>
      <c r="C3" s="29" t="s">
        <v>28</v>
      </c>
      <c r="D3" s="29">
        <v>160</v>
      </c>
      <c r="E3" s="503"/>
      <c r="F3" s="493">
        <f>E3*D3</f>
        <v>0</v>
      </c>
      <c r="G3" s="212">
        <v>0.08</v>
      </c>
      <c r="H3" s="761">
        <f>F3+(F3*G3)</f>
        <v>0</v>
      </c>
      <c r="I3" s="787"/>
    </row>
    <row r="4" spans="1:9">
      <c r="A4" s="286"/>
      <c r="B4" s="287"/>
      <c r="C4" s="287"/>
      <c r="D4" s="288"/>
      <c r="E4" s="35" t="s">
        <v>165</v>
      </c>
      <c r="F4" s="35">
        <f>F3</f>
        <v>0</v>
      </c>
      <c r="G4" s="255"/>
      <c r="H4" s="696">
        <f>H3</f>
        <v>0</v>
      </c>
    </row>
    <row r="5" spans="1:9">
      <c r="A5" s="286"/>
      <c r="B5" s="33"/>
      <c r="C5" s="33"/>
      <c r="D5" s="33"/>
      <c r="E5" s="248"/>
      <c r="F5" s="248"/>
      <c r="G5" s="33"/>
      <c r="H5" s="248"/>
    </row>
    <row r="6" spans="1:9">
      <c r="A6" s="286"/>
      <c r="B6" s="33"/>
      <c r="C6" s="33"/>
      <c r="D6" s="33"/>
      <c r="E6" s="248"/>
      <c r="F6" s="248"/>
      <c r="G6" s="33"/>
      <c r="H6" s="248"/>
    </row>
    <row r="7" spans="1:9">
      <c r="A7" s="286"/>
      <c r="B7" s="33"/>
      <c r="C7" s="33"/>
      <c r="D7" s="33"/>
      <c r="E7" s="248"/>
      <c r="F7" s="248"/>
      <c r="G7" s="33"/>
      <c r="H7" s="248"/>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913"/>
      <c r="H13" s="913"/>
    </row>
  </sheetData>
  <mergeCells count="8">
    <mergeCell ref="H1:I1"/>
    <mergeCell ref="B13:H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I64"/>
  <sheetViews>
    <sheetView topLeftCell="A22" zoomScaleNormal="100" workbookViewId="0">
      <selection activeCell="G1" sqref="G1:I1"/>
    </sheetView>
  </sheetViews>
  <sheetFormatPr defaultRowHeight="14.25"/>
  <cols>
    <col min="1" max="1" width="4.5" customWidth="1"/>
    <col min="2" max="2" width="73.25" style="338" customWidth="1"/>
    <col min="3" max="3" width="5.75" customWidth="1"/>
    <col min="4" max="4" width="4.625" customWidth="1"/>
    <col min="5" max="5" width="9" style="243" customWidth="1"/>
    <col min="6" max="6" width="7.75" style="243" customWidth="1"/>
    <col min="7" max="7" width="6" customWidth="1"/>
    <col min="8" max="8" width="9.25" style="243" customWidth="1"/>
    <col min="9" max="9" width="10.375" customWidth="1"/>
  </cols>
  <sheetData>
    <row r="1" spans="1:9">
      <c r="A1" s="689" t="s">
        <v>304</v>
      </c>
      <c r="B1" s="690"/>
      <c r="C1" s="644"/>
      <c r="D1" s="644"/>
      <c r="E1" s="691"/>
      <c r="F1" s="691"/>
      <c r="G1" s="987" t="s">
        <v>55</v>
      </c>
      <c r="H1" s="987"/>
      <c r="I1" s="987"/>
    </row>
    <row r="2" spans="1:9" ht="35.25" customHeight="1">
      <c r="A2" s="292" t="s">
        <v>2</v>
      </c>
      <c r="B2" s="293" t="s">
        <v>3</v>
      </c>
      <c r="C2" s="293" t="s">
        <v>312</v>
      </c>
      <c r="D2" s="293" t="s">
        <v>313</v>
      </c>
      <c r="E2" s="764" t="s">
        <v>6</v>
      </c>
      <c r="F2" s="764" t="s">
        <v>7</v>
      </c>
      <c r="G2" s="293" t="s">
        <v>8</v>
      </c>
      <c r="H2" s="765" t="s">
        <v>9</v>
      </c>
      <c r="I2" s="832" t="s">
        <v>479</v>
      </c>
    </row>
    <row r="3" spans="1:9">
      <c r="A3" s="590" t="s">
        <v>196</v>
      </c>
      <c r="B3" s="294" t="s">
        <v>314</v>
      </c>
      <c r="C3" s="295"/>
      <c r="D3" s="981">
        <v>50</v>
      </c>
      <c r="E3" s="982"/>
      <c r="F3" s="983">
        <f>D3*E3</f>
        <v>0</v>
      </c>
      <c r="G3" s="984">
        <v>0.08</v>
      </c>
      <c r="H3" s="988">
        <f>F3+(F3*G3)</f>
        <v>0</v>
      </c>
      <c r="I3" s="986"/>
    </row>
    <row r="4" spans="1:9">
      <c r="A4" s="976"/>
      <c r="B4" s="296" t="s">
        <v>315</v>
      </c>
      <c r="C4" s="297">
        <v>1</v>
      </c>
      <c r="D4" s="981"/>
      <c r="E4" s="982"/>
      <c r="F4" s="983"/>
      <c r="G4" s="984"/>
      <c r="H4" s="988"/>
      <c r="I4" s="986"/>
    </row>
    <row r="5" spans="1:9" ht="20.25" customHeight="1">
      <c r="A5" s="976"/>
      <c r="B5" s="298" t="s">
        <v>316</v>
      </c>
      <c r="C5" s="26">
        <v>1</v>
      </c>
      <c r="D5" s="981"/>
      <c r="E5" s="982"/>
      <c r="F5" s="983"/>
      <c r="G5" s="984"/>
      <c r="H5" s="988"/>
      <c r="I5" s="986"/>
    </row>
    <row r="6" spans="1:9">
      <c r="A6" s="976"/>
      <c r="B6" s="298" t="s">
        <v>317</v>
      </c>
      <c r="C6" s="26">
        <v>1</v>
      </c>
      <c r="D6" s="981"/>
      <c r="E6" s="982"/>
      <c r="F6" s="983"/>
      <c r="G6" s="984"/>
      <c r="H6" s="988"/>
      <c r="I6" s="986"/>
    </row>
    <row r="7" spans="1:9" ht="24" customHeight="1">
      <c r="A7" s="976"/>
      <c r="B7" s="298" t="s">
        <v>318</v>
      </c>
      <c r="C7" s="26">
        <v>6</v>
      </c>
      <c r="D7" s="981"/>
      <c r="E7" s="982"/>
      <c r="F7" s="983"/>
      <c r="G7" s="984"/>
      <c r="H7" s="988"/>
      <c r="I7" s="986"/>
    </row>
    <row r="8" spans="1:9" ht="15" customHeight="1">
      <c r="A8" s="976"/>
      <c r="B8" s="298" t="s">
        <v>319</v>
      </c>
      <c r="C8" s="26">
        <v>2</v>
      </c>
      <c r="D8" s="981"/>
      <c r="E8" s="982"/>
      <c r="F8" s="983"/>
      <c r="G8" s="984"/>
      <c r="H8" s="988"/>
      <c r="I8" s="986"/>
    </row>
    <row r="9" spans="1:9">
      <c r="A9" s="976"/>
      <c r="B9" s="298" t="s">
        <v>320</v>
      </c>
      <c r="C9" s="26">
        <v>2</v>
      </c>
      <c r="D9" s="981"/>
      <c r="E9" s="982"/>
      <c r="F9" s="983"/>
      <c r="G9" s="984"/>
      <c r="H9" s="988"/>
      <c r="I9" s="986"/>
    </row>
    <row r="10" spans="1:9" ht="75" customHeight="1">
      <c r="A10" s="976"/>
      <c r="B10" s="298" t="s">
        <v>321</v>
      </c>
      <c r="C10" s="26">
        <v>1</v>
      </c>
      <c r="D10" s="981"/>
      <c r="E10" s="982"/>
      <c r="F10" s="983"/>
      <c r="G10" s="984"/>
      <c r="H10" s="988"/>
      <c r="I10" s="986"/>
    </row>
    <row r="11" spans="1:9">
      <c r="A11" s="976"/>
      <c r="B11" s="298" t="s">
        <v>322</v>
      </c>
      <c r="C11" s="26">
        <v>10</v>
      </c>
      <c r="D11" s="981"/>
      <c r="E11" s="982"/>
      <c r="F11" s="983"/>
      <c r="G11" s="984"/>
      <c r="H11" s="988"/>
      <c r="I11" s="986"/>
    </row>
    <row r="12" spans="1:9" ht="57" customHeight="1">
      <c r="A12" s="976"/>
      <c r="B12" s="298" t="s">
        <v>323</v>
      </c>
      <c r="C12" s="26">
        <v>1</v>
      </c>
      <c r="D12" s="981"/>
      <c r="E12" s="982"/>
      <c r="F12" s="983"/>
      <c r="G12" s="984"/>
      <c r="H12" s="988"/>
      <c r="I12" s="986"/>
    </row>
    <row r="13" spans="1:9">
      <c r="A13" s="976"/>
      <c r="B13" s="298" t="s">
        <v>324</v>
      </c>
      <c r="C13" s="26">
        <v>2</v>
      </c>
      <c r="D13" s="981"/>
      <c r="E13" s="982"/>
      <c r="F13" s="983"/>
      <c r="G13" s="984"/>
      <c r="H13" s="988"/>
      <c r="I13" s="986"/>
    </row>
    <row r="14" spans="1:9">
      <c r="A14" s="976"/>
      <c r="B14" s="298" t="s">
        <v>325</v>
      </c>
      <c r="C14" s="26">
        <v>1</v>
      </c>
      <c r="D14" s="981"/>
      <c r="E14" s="982"/>
      <c r="F14" s="983"/>
      <c r="G14" s="984"/>
      <c r="H14" s="988"/>
      <c r="I14" s="986"/>
    </row>
    <row r="15" spans="1:9" ht="77.25" customHeight="1">
      <c r="A15" s="976"/>
      <c r="B15" s="298" t="s">
        <v>326</v>
      </c>
      <c r="C15" s="26">
        <v>1</v>
      </c>
      <c r="D15" s="981"/>
      <c r="E15" s="982"/>
      <c r="F15" s="983"/>
      <c r="G15" s="984"/>
      <c r="H15" s="988"/>
      <c r="I15" s="986"/>
    </row>
    <row r="16" spans="1:9" ht="12" customHeight="1">
      <c r="A16" s="976"/>
      <c r="B16" s="298" t="s">
        <v>327</v>
      </c>
      <c r="C16" s="26">
        <v>1</v>
      </c>
      <c r="D16" s="981"/>
      <c r="E16" s="982"/>
      <c r="F16" s="983"/>
      <c r="G16" s="984"/>
      <c r="H16" s="988"/>
      <c r="I16" s="986"/>
    </row>
    <row r="17" spans="1:9">
      <c r="A17" s="976"/>
      <c r="B17" s="298" t="s">
        <v>328</v>
      </c>
      <c r="C17" s="26">
        <v>1</v>
      </c>
      <c r="D17" s="981"/>
      <c r="E17" s="982"/>
      <c r="F17" s="983"/>
      <c r="G17" s="984"/>
      <c r="H17" s="988"/>
      <c r="I17" s="986"/>
    </row>
    <row r="18" spans="1:9">
      <c r="A18" s="976"/>
      <c r="B18" s="298" t="s">
        <v>329</v>
      </c>
      <c r="C18" s="26">
        <v>1</v>
      </c>
      <c r="D18" s="981"/>
      <c r="E18" s="982"/>
      <c r="F18" s="983"/>
      <c r="G18" s="984"/>
      <c r="H18" s="988"/>
      <c r="I18" s="986"/>
    </row>
    <row r="19" spans="1:9">
      <c r="A19" s="976"/>
      <c r="B19" s="298" t="s">
        <v>330</v>
      </c>
      <c r="C19" s="26">
        <v>1</v>
      </c>
      <c r="D19" s="981"/>
      <c r="E19" s="982"/>
      <c r="F19" s="983"/>
      <c r="G19" s="984"/>
      <c r="H19" s="988"/>
      <c r="I19" s="986"/>
    </row>
    <row r="20" spans="1:9" ht="23.25" customHeight="1">
      <c r="A20" s="976"/>
      <c r="B20" s="298" t="s">
        <v>331</v>
      </c>
      <c r="C20" s="26">
        <v>2</v>
      </c>
      <c r="D20" s="981"/>
      <c r="E20" s="982"/>
      <c r="F20" s="983"/>
      <c r="G20" s="984"/>
      <c r="H20" s="988"/>
      <c r="I20" s="986"/>
    </row>
    <row r="21" spans="1:9">
      <c r="A21" s="976"/>
      <c r="B21" s="298" t="s">
        <v>332</v>
      </c>
      <c r="C21" s="26">
        <v>3</v>
      </c>
      <c r="D21" s="981"/>
      <c r="E21" s="982"/>
      <c r="F21" s="983"/>
      <c r="G21" s="984"/>
      <c r="H21" s="988"/>
      <c r="I21" s="986"/>
    </row>
    <row r="22" spans="1:9" ht="96.75" customHeight="1">
      <c r="A22" s="976"/>
      <c r="B22" s="298" t="s">
        <v>333</v>
      </c>
      <c r="C22" s="26">
        <v>1</v>
      </c>
      <c r="D22" s="981"/>
      <c r="E22" s="982"/>
      <c r="F22" s="983"/>
      <c r="G22" s="984"/>
      <c r="H22" s="988"/>
      <c r="I22" s="986"/>
    </row>
    <row r="23" spans="1:9" ht="17.25" customHeight="1">
      <c r="A23" s="976"/>
      <c r="B23" s="298" t="s">
        <v>334</v>
      </c>
      <c r="C23" s="26">
        <v>4</v>
      </c>
      <c r="D23" s="981"/>
      <c r="E23" s="982"/>
      <c r="F23" s="983"/>
      <c r="G23" s="984"/>
      <c r="H23" s="988"/>
      <c r="I23" s="986"/>
    </row>
    <row r="24" spans="1:9" ht="54" customHeight="1">
      <c r="A24" s="976"/>
      <c r="B24" s="298" t="s">
        <v>335</v>
      </c>
      <c r="C24" s="26">
        <v>1</v>
      </c>
      <c r="D24" s="981"/>
      <c r="E24" s="982"/>
      <c r="F24" s="983"/>
      <c r="G24" s="984"/>
      <c r="H24" s="988"/>
      <c r="I24" s="986"/>
    </row>
    <row r="25" spans="1:9" ht="14.25" customHeight="1">
      <c r="A25" s="976"/>
      <c r="B25" s="298" t="s">
        <v>336</v>
      </c>
      <c r="C25" s="26">
        <v>1</v>
      </c>
      <c r="D25" s="981"/>
      <c r="E25" s="982"/>
      <c r="F25" s="983"/>
      <c r="G25" s="984"/>
      <c r="H25" s="988"/>
      <c r="I25" s="986"/>
    </row>
    <row r="26" spans="1:9" ht="54" customHeight="1">
      <c r="A26" s="976"/>
      <c r="B26" s="298" t="s">
        <v>337</v>
      </c>
      <c r="C26" s="26">
        <v>1</v>
      </c>
      <c r="D26" s="981"/>
      <c r="E26" s="982"/>
      <c r="F26" s="983"/>
      <c r="G26" s="984"/>
      <c r="H26" s="988"/>
      <c r="I26" s="986"/>
    </row>
    <row r="27" spans="1:9" ht="98.25" customHeight="1">
      <c r="A27" s="976"/>
      <c r="B27" s="298" t="s">
        <v>338</v>
      </c>
      <c r="C27" s="26">
        <v>2</v>
      </c>
      <c r="D27" s="981"/>
      <c r="E27" s="982"/>
      <c r="F27" s="983"/>
      <c r="G27" s="984"/>
      <c r="H27" s="988"/>
      <c r="I27" s="986"/>
    </row>
    <row r="28" spans="1:9">
      <c r="A28" s="976"/>
      <c r="B28" s="298" t="s">
        <v>339</v>
      </c>
      <c r="C28" s="26">
        <v>40</v>
      </c>
      <c r="D28" s="981"/>
      <c r="E28" s="982"/>
      <c r="F28" s="983"/>
      <c r="G28" s="984"/>
      <c r="H28" s="988"/>
      <c r="I28" s="986"/>
    </row>
    <row r="29" spans="1:9" ht="15.75" customHeight="1">
      <c r="A29" s="976"/>
      <c r="B29" s="298" t="s">
        <v>340</v>
      </c>
      <c r="C29" s="26">
        <v>1</v>
      </c>
      <c r="D29" s="981"/>
      <c r="E29" s="982"/>
      <c r="F29" s="983"/>
      <c r="G29" s="984"/>
      <c r="H29" s="988"/>
      <c r="I29" s="986"/>
    </row>
    <row r="30" spans="1:9">
      <c r="A30" s="590" t="s">
        <v>198</v>
      </c>
      <c r="B30" s="624" t="s">
        <v>341</v>
      </c>
      <c r="C30" s="115"/>
      <c r="D30" s="977">
        <v>60</v>
      </c>
      <c r="E30" s="978"/>
      <c r="F30" s="979">
        <f>D30*E30</f>
        <v>0</v>
      </c>
      <c r="G30" s="980">
        <v>0.08</v>
      </c>
      <c r="H30" s="985">
        <f>F30+(F30*G30)</f>
        <v>0</v>
      </c>
      <c r="I30" s="986"/>
    </row>
    <row r="31" spans="1:9" ht="12.75" customHeight="1">
      <c r="A31" s="976"/>
      <c r="B31" s="298" t="s">
        <v>315</v>
      </c>
      <c r="C31" s="26">
        <v>1</v>
      </c>
      <c r="D31" s="977"/>
      <c r="E31" s="978"/>
      <c r="F31" s="979"/>
      <c r="G31" s="980"/>
      <c r="H31" s="985"/>
      <c r="I31" s="986"/>
    </row>
    <row r="32" spans="1:9" ht="21.75" customHeight="1">
      <c r="A32" s="976"/>
      <c r="B32" s="298" t="s">
        <v>316</v>
      </c>
      <c r="C32" s="26">
        <v>1</v>
      </c>
      <c r="D32" s="977"/>
      <c r="E32" s="978"/>
      <c r="F32" s="979"/>
      <c r="G32" s="980"/>
      <c r="H32" s="985"/>
      <c r="I32" s="986"/>
    </row>
    <row r="33" spans="1:9">
      <c r="A33" s="976"/>
      <c r="B33" s="298" t="s">
        <v>317</v>
      </c>
      <c r="C33" s="26">
        <v>1</v>
      </c>
      <c r="D33" s="977"/>
      <c r="E33" s="978"/>
      <c r="F33" s="979"/>
      <c r="G33" s="980"/>
      <c r="H33" s="985"/>
      <c r="I33" s="986"/>
    </row>
    <row r="34" spans="1:9" ht="23.25" customHeight="1">
      <c r="A34" s="976"/>
      <c r="B34" s="298" t="s">
        <v>318</v>
      </c>
      <c r="C34" s="26">
        <v>6</v>
      </c>
      <c r="D34" s="977"/>
      <c r="E34" s="978"/>
      <c r="F34" s="979"/>
      <c r="G34" s="980"/>
      <c r="H34" s="985"/>
      <c r="I34" s="986"/>
    </row>
    <row r="35" spans="1:9" ht="12.75" customHeight="1">
      <c r="A35" s="976"/>
      <c r="B35" s="298" t="s">
        <v>319</v>
      </c>
      <c r="C35" s="26">
        <v>2</v>
      </c>
      <c r="D35" s="977"/>
      <c r="E35" s="978"/>
      <c r="F35" s="979"/>
      <c r="G35" s="980"/>
      <c r="H35" s="985"/>
      <c r="I35" s="986"/>
    </row>
    <row r="36" spans="1:9">
      <c r="A36" s="976"/>
      <c r="B36" s="298" t="s">
        <v>320</v>
      </c>
      <c r="C36" s="26">
        <v>2</v>
      </c>
      <c r="D36" s="977"/>
      <c r="E36" s="978"/>
      <c r="F36" s="979"/>
      <c r="G36" s="980"/>
      <c r="H36" s="985"/>
      <c r="I36" s="986"/>
    </row>
    <row r="37" spans="1:9" ht="54" customHeight="1">
      <c r="A37" s="976"/>
      <c r="B37" s="296" t="s">
        <v>323</v>
      </c>
      <c r="C37" s="26">
        <v>1</v>
      </c>
      <c r="D37" s="977"/>
      <c r="E37" s="978"/>
      <c r="F37" s="979"/>
      <c r="G37" s="980"/>
      <c r="H37" s="985"/>
      <c r="I37" s="986"/>
    </row>
    <row r="38" spans="1:9">
      <c r="A38" s="976"/>
      <c r="B38" s="298" t="s">
        <v>324</v>
      </c>
      <c r="C38" s="26">
        <v>2</v>
      </c>
      <c r="D38" s="977"/>
      <c r="E38" s="978"/>
      <c r="F38" s="979"/>
      <c r="G38" s="980"/>
      <c r="H38" s="985"/>
      <c r="I38" s="986"/>
    </row>
    <row r="39" spans="1:9">
      <c r="A39" s="976"/>
      <c r="B39" s="298" t="s">
        <v>325</v>
      </c>
      <c r="C39" s="26">
        <v>1</v>
      </c>
      <c r="D39" s="977"/>
      <c r="E39" s="978"/>
      <c r="F39" s="979"/>
      <c r="G39" s="980"/>
      <c r="H39" s="985"/>
      <c r="I39" s="986"/>
    </row>
    <row r="40" spans="1:9">
      <c r="A40" s="976"/>
      <c r="B40" s="298" t="s">
        <v>328</v>
      </c>
      <c r="C40" s="26">
        <v>1</v>
      </c>
      <c r="D40" s="977"/>
      <c r="E40" s="978"/>
      <c r="F40" s="979"/>
      <c r="G40" s="980"/>
      <c r="H40" s="985"/>
      <c r="I40" s="986"/>
    </row>
    <row r="41" spans="1:9">
      <c r="A41" s="976"/>
      <c r="B41" s="298" t="s">
        <v>329</v>
      </c>
      <c r="C41" s="26">
        <v>1</v>
      </c>
      <c r="D41" s="977"/>
      <c r="E41" s="978"/>
      <c r="F41" s="979"/>
      <c r="G41" s="980"/>
      <c r="H41" s="985"/>
      <c r="I41" s="986"/>
    </row>
    <row r="42" spans="1:9">
      <c r="A42" s="976"/>
      <c r="B42" s="298" t="s">
        <v>330</v>
      </c>
      <c r="C42" s="26">
        <v>1</v>
      </c>
      <c r="D42" s="977"/>
      <c r="E42" s="978"/>
      <c r="F42" s="979"/>
      <c r="G42" s="980"/>
      <c r="H42" s="985"/>
      <c r="I42" s="986"/>
    </row>
    <row r="43" spans="1:9" ht="87.75" customHeight="1">
      <c r="A43" s="976"/>
      <c r="B43" s="298" t="s">
        <v>342</v>
      </c>
      <c r="C43" s="26">
        <v>1</v>
      </c>
      <c r="D43" s="977"/>
      <c r="E43" s="978"/>
      <c r="F43" s="979"/>
      <c r="G43" s="980"/>
      <c r="H43" s="985"/>
      <c r="I43" s="986"/>
    </row>
    <row r="44" spans="1:9">
      <c r="A44" s="976"/>
      <c r="B44" s="298" t="s">
        <v>332</v>
      </c>
      <c r="C44" s="26">
        <v>3</v>
      </c>
      <c r="D44" s="977"/>
      <c r="E44" s="978"/>
      <c r="F44" s="979"/>
      <c r="G44" s="980"/>
      <c r="H44" s="985"/>
      <c r="I44" s="986"/>
    </row>
    <row r="45" spans="1:9" ht="95.25" customHeight="1">
      <c r="A45" s="976"/>
      <c r="B45" s="298" t="s">
        <v>333</v>
      </c>
      <c r="C45" s="26">
        <v>1</v>
      </c>
      <c r="D45" s="977"/>
      <c r="E45" s="978"/>
      <c r="F45" s="979"/>
      <c r="G45" s="980"/>
      <c r="H45" s="985"/>
      <c r="I45" s="986"/>
    </row>
    <row r="46" spans="1:9" ht="13.5" customHeight="1">
      <c r="A46" s="976"/>
      <c r="B46" s="298" t="s">
        <v>334</v>
      </c>
      <c r="C46" s="26">
        <v>4</v>
      </c>
      <c r="D46" s="977"/>
      <c r="E46" s="978"/>
      <c r="F46" s="979"/>
      <c r="G46" s="980"/>
      <c r="H46" s="985"/>
      <c r="I46" s="986"/>
    </row>
    <row r="47" spans="1:9" ht="52.5" customHeight="1">
      <c r="A47" s="976"/>
      <c r="B47" s="298" t="s">
        <v>335</v>
      </c>
      <c r="C47" s="26">
        <v>1</v>
      </c>
      <c r="D47" s="977"/>
      <c r="E47" s="978"/>
      <c r="F47" s="979"/>
      <c r="G47" s="980"/>
      <c r="H47" s="985"/>
      <c r="I47" s="986"/>
    </row>
    <row r="48" spans="1:9">
      <c r="A48" s="976"/>
      <c r="B48" s="298" t="s">
        <v>336</v>
      </c>
      <c r="C48" s="26">
        <v>1</v>
      </c>
      <c r="D48" s="977"/>
      <c r="E48" s="978"/>
      <c r="F48" s="979"/>
      <c r="G48" s="980"/>
      <c r="H48" s="985"/>
      <c r="I48" s="986"/>
    </row>
    <row r="49" spans="1:9" ht="53.25" customHeight="1">
      <c r="A49" s="976"/>
      <c r="B49" s="298" t="s">
        <v>337</v>
      </c>
      <c r="C49" s="26">
        <v>1</v>
      </c>
      <c r="D49" s="977"/>
      <c r="E49" s="978"/>
      <c r="F49" s="979"/>
      <c r="G49" s="980"/>
      <c r="H49" s="985"/>
      <c r="I49" s="986"/>
    </row>
    <row r="50" spans="1:9" ht="97.5" customHeight="1">
      <c r="A50" s="976"/>
      <c r="B50" s="298" t="s">
        <v>343</v>
      </c>
      <c r="C50" s="26">
        <v>2</v>
      </c>
      <c r="D50" s="977"/>
      <c r="E50" s="978"/>
      <c r="F50" s="979"/>
      <c r="G50" s="980"/>
      <c r="H50" s="985"/>
      <c r="I50" s="986"/>
    </row>
    <row r="51" spans="1:9">
      <c r="A51" s="976"/>
      <c r="B51" s="298" t="s">
        <v>344</v>
      </c>
      <c r="C51" s="26">
        <v>40</v>
      </c>
      <c r="D51" s="977"/>
      <c r="E51" s="978"/>
      <c r="F51" s="979"/>
      <c r="G51" s="980"/>
      <c r="H51" s="985"/>
      <c r="I51" s="986"/>
    </row>
    <row r="52" spans="1:9" ht="14.25" customHeight="1">
      <c r="A52" s="976"/>
      <c r="B52" s="298" t="s">
        <v>340</v>
      </c>
      <c r="C52" s="26">
        <v>1</v>
      </c>
      <c r="D52" s="977"/>
      <c r="E52" s="978"/>
      <c r="F52" s="979"/>
      <c r="G52" s="980"/>
      <c r="H52" s="985"/>
      <c r="I52" s="986"/>
    </row>
    <row r="53" spans="1:9">
      <c r="A53" s="976"/>
      <c r="B53" s="298" t="s">
        <v>345</v>
      </c>
      <c r="C53" s="26">
        <v>1</v>
      </c>
      <c r="D53" s="977"/>
      <c r="E53" s="978"/>
      <c r="F53" s="979"/>
      <c r="G53" s="980"/>
      <c r="H53" s="985"/>
      <c r="I53" s="986"/>
    </row>
    <row r="54" spans="1:9">
      <c r="A54" s="299"/>
      <c r="B54" s="625"/>
      <c r="C54" s="300"/>
      <c r="D54" s="301"/>
      <c r="E54" s="763" t="s">
        <v>165</v>
      </c>
      <c r="F54" s="385">
        <f>F30+F3</f>
        <v>0</v>
      </c>
      <c r="G54" s="255"/>
      <c r="H54" s="762">
        <f>H30+H3</f>
        <v>0</v>
      </c>
    </row>
    <row r="55" spans="1:9">
      <c r="B55" s="336"/>
      <c r="C55" s="1"/>
      <c r="D55" s="1"/>
      <c r="E55" s="3"/>
      <c r="F55" s="3"/>
      <c r="G55" s="1"/>
      <c r="H55" s="3"/>
    </row>
    <row r="56" spans="1:9">
      <c r="B56" s="336"/>
      <c r="C56" s="1"/>
      <c r="D56" s="1"/>
      <c r="E56" s="3"/>
      <c r="F56" s="3"/>
      <c r="G56" s="1"/>
      <c r="H56" s="3"/>
    </row>
    <row r="57" spans="1:9">
      <c r="B57" s="336"/>
      <c r="C57" s="1"/>
      <c r="D57" s="1"/>
      <c r="E57" s="3"/>
      <c r="F57" s="3"/>
      <c r="G57" s="1"/>
      <c r="H57" s="3"/>
    </row>
    <row r="58" spans="1:9">
      <c r="B58" s="931" t="s">
        <v>50</v>
      </c>
      <c r="C58" s="931"/>
      <c r="D58" s="931"/>
      <c r="E58" s="922"/>
      <c r="F58" s="922"/>
      <c r="G58" s="922"/>
      <c r="H58" s="922"/>
    </row>
    <row r="59" spans="1:9">
      <c r="B59" s="922"/>
      <c r="C59" s="922"/>
      <c r="D59" s="922"/>
      <c r="E59" s="922"/>
      <c r="F59" s="922"/>
      <c r="G59" s="922"/>
      <c r="H59" s="922"/>
    </row>
    <row r="60" spans="1:9">
      <c r="B60" s="913" t="s">
        <v>51</v>
      </c>
      <c r="C60" s="913"/>
      <c r="D60" s="913"/>
      <c r="E60" s="913"/>
      <c r="F60" s="913"/>
      <c r="G60" s="913"/>
      <c r="H60" s="913"/>
    </row>
    <row r="61" spans="1:9">
      <c r="B61" s="913" t="s">
        <v>52</v>
      </c>
      <c r="C61" s="913"/>
      <c r="D61" s="913"/>
      <c r="E61" s="913"/>
      <c r="F61" s="913"/>
      <c r="G61" s="913"/>
      <c r="H61" s="913"/>
    </row>
    <row r="62" spans="1:9">
      <c r="B62" s="922"/>
      <c r="C62" s="922"/>
      <c r="D62" s="922"/>
      <c r="E62" s="922"/>
      <c r="F62" s="922"/>
      <c r="G62" s="922"/>
      <c r="H62" s="922"/>
    </row>
    <row r="63" spans="1:9">
      <c r="B63" s="913" t="s">
        <v>53</v>
      </c>
      <c r="C63" s="913"/>
      <c r="D63" s="913"/>
      <c r="E63" s="913"/>
      <c r="F63" s="913"/>
      <c r="G63" s="913"/>
      <c r="H63" s="913"/>
    </row>
    <row r="64" spans="1:9">
      <c r="B64" s="626"/>
      <c r="C64" s="241"/>
      <c r="D64" s="241"/>
      <c r="E64" s="242"/>
      <c r="F64" s="242"/>
      <c r="G64" s="241"/>
      <c r="H64" s="242"/>
    </row>
  </sheetData>
  <mergeCells count="22">
    <mergeCell ref="I3:I29"/>
    <mergeCell ref="I30:I53"/>
    <mergeCell ref="G1:I1"/>
    <mergeCell ref="B61:H61"/>
    <mergeCell ref="B62:H62"/>
    <mergeCell ref="H3:H29"/>
    <mergeCell ref="B63:H63"/>
    <mergeCell ref="A31:A53"/>
    <mergeCell ref="B58:D58"/>
    <mergeCell ref="E58:H58"/>
    <mergeCell ref="B59:H59"/>
    <mergeCell ref="B60:H60"/>
    <mergeCell ref="H30:H53"/>
    <mergeCell ref="A4:A29"/>
    <mergeCell ref="D30:D53"/>
    <mergeCell ref="E30:E53"/>
    <mergeCell ref="F30:F53"/>
    <mergeCell ref="G30:G53"/>
    <mergeCell ref="D3:D29"/>
    <mergeCell ref="E3:E29"/>
    <mergeCell ref="F3:F29"/>
    <mergeCell ref="G3:G29"/>
  </mergeCells>
  <pageMargins left="0" right="0" top="0.39370078740157505" bottom="0.39370078740157505" header="0" footer="0"/>
  <pageSetup paperSize="9" fitToWidth="0" fitToHeight="0" pageOrder="overThenDown" orientation="landscape" r:id="rId1"/>
  <headerFooter>
    <oddHeader>&amp;C&amp;A</oddHeader>
    <oddFooter>&amp;CStrona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0000"/>
  </sheetPr>
  <dimension ref="A1:I13"/>
  <sheetViews>
    <sheetView zoomScaleNormal="100" workbookViewId="0">
      <selection activeCell="G1" sqref="G1:I1"/>
    </sheetView>
  </sheetViews>
  <sheetFormatPr defaultRowHeight="14.25"/>
  <cols>
    <col min="1" max="1" width="3" customWidth="1"/>
    <col min="2" max="2" width="64.75" customWidth="1"/>
    <col min="3" max="3" width="5.375" customWidth="1"/>
    <col min="4" max="4" width="5.75" customWidth="1"/>
    <col min="5" max="5" width="8" style="243" customWidth="1"/>
    <col min="6" max="6" width="8.25" style="243" customWidth="1"/>
    <col min="7" max="7" width="5.25" customWidth="1"/>
    <col min="8" max="8" width="7.875" style="243" customWidth="1"/>
    <col min="9" max="9" width="10" customWidth="1"/>
  </cols>
  <sheetData>
    <row r="1" spans="1:9">
      <c r="A1" s="613" t="s">
        <v>306</v>
      </c>
      <c r="B1" s="286"/>
      <c r="C1" s="627"/>
      <c r="D1" s="286"/>
      <c r="E1" s="530"/>
      <c r="F1" s="530"/>
      <c r="G1" s="973" t="s">
        <v>55</v>
      </c>
      <c r="H1" s="973"/>
      <c r="I1" s="973"/>
    </row>
    <row r="2" spans="1:9" ht="27.75">
      <c r="A2" s="880" t="s">
        <v>2</v>
      </c>
      <c r="B2" s="881" t="s">
        <v>3</v>
      </c>
      <c r="C2" s="881" t="s">
        <v>4</v>
      </c>
      <c r="D2" s="881" t="s">
        <v>5</v>
      </c>
      <c r="E2" s="882" t="s">
        <v>6</v>
      </c>
      <c r="F2" s="883" t="s">
        <v>7</v>
      </c>
      <c r="G2" s="881" t="s">
        <v>8</v>
      </c>
      <c r="H2" s="884" t="s">
        <v>9</v>
      </c>
      <c r="I2" s="843" t="s">
        <v>479</v>
      </c>
    </row>
    <row r="3" spans="1:9" ht="47.25" customHeight="1">
      <c r="A3" s="115">
        <v>1</v>
      </c>
      <c r="B3" s="274" t="s">
        <v>346</v>
      </c>
      <c r="C3" s="115" t="s">
        <v>12</v>
      </c>
      <c r="D3" s="115">
        <v>15</v>
      </c>
      <c r="E3" s="506"/>
      <c r="F3" s="506">
        <f>D3*E3</f>
        <v>0</v>
      </c>
      <c r="G3" s="480">
        <v>0.08</v>
      </c>
      <c r="H3" s="766">
        <f>F3+(F3*G3)</f>
        <v>0</v>
      </c>
      <c r="I3" s="779"/>
    </row>
    <row r="4" spans="1:9">
      <c r="A4" s="222"/>
      <c r="B4" s="504"/>
      <c r="C4" s="504"/>
      <c r="D4" s="505"/>
      <c r="E4" s="482" t="s">
        <v>165</v>
      </c>
      <c r="F4" s="483">
        <f>F3</f>
        <v>0</v>
      </c>
      <c r="G4" s="484"/>
      <c r="H4" s="760">
        <f>H3</f>
        <v>0</v>
      </c>
    </row>
    <row r="5" spans="1:9">
      <c r="B5" s="1"/>
      <c r="C5" s="1"/>
      <c r="D5" s="1"/>
      <c r="E5" s="3"/>
      <c r="F5" s="3"/>
      <c r="G5" s="1"/>
      <c r="H5" s="3"/>
    </row>
    <row r="6" spans="1:9">
      <c r="B6" s="1"/>
      <c r="C6" s="1"/>
      <c r="D6" s="1"/>
      <c r="E6" s="3"/>
      <c r="F6" s="3"/>
      <c r="G6" s="1"/>
      <c r="H6" s="3"/>
    </row>
    <row r="7" spans="1:9">
      <c r="B7" s="1"/>
      <c r="C7" s="1"/>
      <c r="D7" s="1"/>
      <c r="E7" s="3"/>
      <c r="F7" s="3"/>
      <c r="G7" s="1"/>
      <c r="H7" s="3"/>
    </row>
    <row r="8" spans="1:9">
      <c r="B8" s="931" t="s">
        <v>50</v>
      </c>
      <c r="C8" s="931"/>
      <c r="D8" s="931"/>
      <c r="E8" s="922"/>
      <c r="F8" s="922"/>
      <c r="G8" s="922"/>
      <c r="H8" s="922"/>
    </row>
    <row r="9" spans="1:9">
      <c r="B9" s="922"/>
      <c r="C9" s="922"/>
      <c r="D9" s="922"/>
      <c r="E9" s="922"/>
      <c r="F9" s="922"/>
      <c r="G9" s="922"/>
      <c r="H9" s="922"/>
    </row>
    <row r="10" spans="1:9">
      <c r="B10" s="913" t="s">
        <v>51</v>
      </c>
      <c r="C10" s="913"/>
      <c r="D10" s="913"/>
      <c r="E10" s="913"/>
      <c r="F10" s="913"/>
      <c r="G10" s="913"/>
      <c r="H10" s="913"/>
    </row>
    <row r="11" spans="1:9">
      <c r="B11" s="913" t="s">
        <v>52</v>
      </c>
      <c r="C11" s="913"/>
      <c r="D11" s="913"/>
      <c r="E11" s="913"/>
      <c r="F11" s="913"/>
      <c r="G11" s="913"/>
      <c r="H11" s="913"/>
    </row>
    <row r="12" spans="1:9">
      <c r="B12" s="922"/>
      <c r="C12" s="922"/>
      <c r="D12" s="922"/>
      <c r="E12" s="922"/>
      <c r="F12" s="922"/>
      <c r="G12" s="922"/>
      <c r="H12" s="922"/>
    </row>
    <row r="13" spans="1:9">
      <c r="B13" s="913" t="s">
        <v>53</v>
      </c>
      <c r="C13" s="913"/>
      <c r="D13" s="913"/>
      <c r="E13" s="913"/>
      <c r="F13" s="913"/>
      <c r="G13" s="913"/>
      <c r="H13" s="913"/>
    </row>
  </sheetData>
  <mergeCells count="8">
    <mergeCell ref="G1:I1"/>
    <mergeCell ref="B13:H13"/>
    <mergeCell ref="B8:D8"/>
    <mergeCell ref="E8:H8"/>
    <mergeCell ref="B9:H9"/>
    <mergeCell ref="B10:H10"/>
    <mergeCell ref="B11:H11"/>
    <mergeCell ref="B12:H12"/>
  </mergeCells>
  <pageMargins left="0.70000000000000007" right="0.70000000000000007" top="0.75" bottom="0.75" header="0.30000000000000004" footer="0.30000000000000004"/>
  <pageSetup paperSize="9" fitToWidth="0" fitToHeight="0"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O43"/>
  <sheetViews>
    <sheetView topLeftCell="A16" zoomScaleNormal="100" workbookViewId="0">
      <selection activeCell="P3" sqref="P3"/>
    </sheetView>
  </sheetViews>
  <sheetFormatPr defaultRowHeight="14.25"/>
  <cols>
    <col min="1" max="1" width="3.875" customWidth="1"/>
    <col min="2" max="2" width="4.625" customWidth="1"/>
    <col min="3" max="3" width="6.375" customWidth="1"/>
    <col min="4" max="4" width="9" customWidth="1"/>
    <col min="5" max="5" width="7.5" customWidth="1"/>
    <col min="6" max="6" width="7.75" customWidth="1"/>
    <col min="7" max="7" width="9.75" customWidth="1"/>
    <col min="8" max="8" width="6.75" customWidth="1"/>
    <col min="9" max="9" width="6.25" customWidth="1"/>
    <col min="10" max="10" width="7.875" style="303" customWidth="1"/>
    <col min="11" max="11" width="10.625" style="243" customWidth="1"/>
    <col min="12" max="12" width="9" customWidth="1"/>
    <col min="13" max="13" width="9.875" style="243" customWidth="1"/>
    <col min="14" max="14" width="7.5" customWidth="1"/>
    <col min="15" max="15" width="12.875" customWidth="1"/>
  </cols>
  <sheetData>
    <row r="1" spans="1:15" ht="20.25" customHeight="1">
      <c r="A1" s="286"/>
      <c r="B1" s="632" t="s">
        <v>308</v>
      </c>
      <c r="C1" s="632"/>
      <c r="D1" s="286"/>
      <c r="E1" s="286"/>
      <c r="F1" s="286"/>
      <c r="G1" s="286"/>
      <c r="H1" s="286"/>
      <c r="I1" s="286"/>
      <c r="J1" s="633"/>
      <c r="K1" s="530"/>
      <c r="L1" s="286"/>
      <c r="M1" s="530"/>
      <c r="N1" s="999" t="s">
        <v>55</v>
      </c>
      <c r="O1" s="999"/>
    </row>
    <row r="2" spans="1:15" ht="29.25" customHeight="1">
      <c r="A2" s="885" t="s">
        <v>2</v>
      </c>
      <c r="B2" s="1000" t="s">
        <v>3</v>
      </c>
      <c r="C2" s="1000"/>
      <c r="D2" s="1000"/>
      <c r="E2" s="1000"/>
      <c r="F2" s="1000"/>
      <c r="G2" s="1000"/>
      <c r="H2" s="1000"/>
      <c r="I2" s="1000"/>
      <c r="J2" s="1000"/>
      <c r="K2" s="1000"/>
      <c r="L2" s="1000"/>
      <c r="M2" s="1000"/>
      <c r="N2" s="1000"/>
      <c r="O2" s="1000"/>
    </row>
    <row r="3" spans="1:15" ht="27" customHeight="1">
      <c r="A3" s="886">
        <v>1</v>
      </c>
      <c r="B3" s="993" t="s">
        <v>347</v>
      </c>
      <c r="C3" s="994"/>
      <c r="D3" s="994"/>
      <c r="E3" s="994"/>
      <c r="F3" s="994"/>
      <c r="G3" s="994"/>
      <c r="H3" s="994"/>
      <c r="I3" s="994"/>
      <c r="J3" s="994"/>
      <c r="K3" s="994"/>
      <c r="L3" s="994"/>
      <c r="M3" s="994"/>
      <c r="N3" s="994"/>
      <c r="O3" s="995"/>
    </row>
    <row r="4" spans="1:15" ht="36.75" customHeight="1">
      <c r="A4" s="887"/>
      <c r="B4" s="990" t="s">
        <v>348</v>
      </c>
      <c r="C4" s="991"/>
      <c r="D4" s="991"/>
      <c r="E4" s="991"/>
      <c r="F4" s="991"/>
      <c r="G4" s="991"/>
      <c r="H4" s="991"/>
      <c r="I4" s="991"/>
      <c r="J4" s="991"/>
      <c r="K4" s="991"/>
      <c r="L4" s="991"/>
      <c r="M4" s="991"/>
      <c r="N4" s="991"/>
      <c r="O4" s="992"/>
    </row>
    <row r="5" spans="1:15">
      <c r="A5" s="887"/>
      <c r="B5" s="635" t="s">
        <v>349</v>
      </c>
      <c r="C5" s="636"/>
      <c r="D5" s="636"/>
      <c r="E5" s="636"/>
      <c r="F5" s="636"/>
      <c r="G5" s="637"/>
      <c r="H5" s="637"/>
      <c r="I5" s="636"/>
      <c r="J5" s="638" t="s">
        <v>350</v>
      </c>
      <c r="K5" s="639"/>
      <c r="L5" s="627"/>
      <c r="M5" s="639"/>
      <c r="N5" s="627"/>
      <c r="O5" s="767"/>
    </row>
    <row r="6" spans="1:15" ht="15" customHeight="1" thickBot="1">
      <c r="A6" s="887"/>
      <c r="B6" s="1001" t="s">
        <v>351</v>
      </c>
      <c r="C6" s="1002" t="s">
        <v>352</v>
      </c>
      <c r="D6" s="1002"/>
      <c r="E6" s="1002" t="s">
        <v>353</v>
      </c>
      <c r="F6" s="1002"/>
      <c r="G6" s="1002"/>
      <c r="H6" s="1003" t="s">
        <v>4</v>
      </c>
      <c r="I6" s="1003" t="s">
        <v>354</v>
      </c>
      <c r="J6" s="1004" t="s">
        <v>482</v>
      </c>
      <c r="K6" s="1004" t="s">
        <v>457</v>
      </c>
      <c r="L6" s="1005" t="s">
        <v>356</v>
      </c>
      <c r="M6" s="1004" t="s">
        <v>458</v>
      </c>
      <c r="N6" s="1005" t="s">
        <v>357</v>
      </c>
      <c r="O6" s="989" t="s">
        <v>479</v>
      </c>
    </row>
    <row r="7" spans="1:15" ht="25.5" customHeight="1" thickBot="1">
      <c r="A7" s="887"/>
      <c r="B7" s="1001"/>
      <c r="C7" s="773" t="s">
        <v>358</v>
      </c>
      <c r="D7" s="774" t="s">
        <v>359</v>
      </c>
      <c r="E7" s="773" t="s">
        <v>360</v>
      </c>
      <c r="F7" s="775" t="s">
        <v>359</v>
      </c>
      <c r="G7" s="774" t="s">
        <v>361</v>
      </c>
      <c r="H7" s="1003"/>
      <c r="I7" s="1003"/>
      <c r="J7" s="1004"/>
      <c r="K7" s="1004"/>
      <c r="L7" s="1005"/>
      <c r="M7" s="1004"/>
      <c r="N7" s="1005"/>
      <c r="O7" s="989"/>
    </row>
    <row r="8" spans="1:15" ht="14.25" customHeight="1">
      <c r="A8" s="887"/>
      <c r="B8" s="304" t="s">
        <v>196</v>
      </c>
      <c r="C8" s="305" t="s">
        <v>362</v>
      </c>
      <c r="D8" s="305" t="s">
        <v>363</v>
      </c>
      <c r="E8" s="305" t="s">
        <v>364</v>
      </c>
      <c r="F8" s="305" t="s">
        <v>365</v>
      </c>
      <c r="G8" s="305" t="s">
        <v>366</v>
      </c>
      <c r="H8" s="304" t="s">
        <v>28</v>
      </c>
      <c r="I8" s="306">
        <v>36</v>
      </c>
      <c r="J8" s="628"/>
      <c r="K8" s="307">
        <f>I8*J8</f>
        <v>0</v>
      </c>
      <c r="L8" s="308">
        <v>0.08</v>
      </c>
      <c r="M8" s="654">
        <f t="shared" ref="M8:M28" si="0">K8+(K8*L8)</f>
        <v>0</v>
      </c>
      <c r="N8" s="304"/>
      <c r="O8" s="768"/>
    </row>
    <row r="9" spans="1:15" ht="14.25" customHeight="1">
      <c r="A9" s="887"/>
      <c r="B9" s="304" t="s">
        <v>198</v>
      </c>
      <c r="C9" s="305" t="s">
        <v>367</v>
      </c>
      <c r="D9" s="305" t="s">
        <v>363</v>
      </c>
      <c r="E9" s="305" t="s">
        <v>364</v>
      </c>
      <c r="F9" s="305" t="s">
        <v>368</v>
      </c>
      <c r="G9" s="305" t="s">
        <v>366</v>
      </c>
      <c r="H9" s="304" t="s">
        <v>28</v>
      </c>
      <c r="I9" s="306">
        <v>252</v>
      </c>
      <c r="J9" s="628"/>
      <c r="K9" s="307">
        <f t="shared" ref="K9:K32" si="1">I9*J9</f>
        <v>0</v>
      </c>
      <c r="L9" s="308">
        <v>0.08</v>
      </c>
      <c r="M9" s="654">
        <f t="shared" si="0"/>
        <v>0</v>
      </c>
      <c r="N9" s="304"/>
      <c r="O9" s="768"/>
    </row>
    <row r="10" spans="1:15" ht="14.25" customHeight="1">
      <c r="A10" s="887"/>
      <c r="B10" s="304" t="s">
        <v>255</v>
      </c>
      <c r="C10" s="305" t="s">
        <v>367</v>
      </c>
      <c r="D10" s="305" t="s">
        <v>369</v>
      </c>
      <c r="E10" s="305" t="s">
        <v>364</v>
      </c>
      <c r="F10" s="305" t="s">
        <v>368</v>
      </c>
      <c r="G10" s="305" t="s">
        <v>370</v>
      </c>
      <c r="H10" s="304" t="s">
        <v>28</v>
      </c>
      <c r="I10" s="306">
        <v>72</v>
      </c>
      <c r="J10" s="628"/>
      <c r="K10" s="307">
        <f t="shared" si="1"/>
        <v>0</v>
      </c>
      <c r="L10" s="308">
        <v>0.08</v>
      </c>
      <c r="M10" s="654">
        <f t="shared" si="0"/>
        <v>0</v>
      </c>
      <c r="N10" s="304"/>
      <c r="O10" s="768"/>
    </row>
    <row r="11" spans="1:15" ht="14.25" customHeight="1">
      <c r="A11" s="887"/>
      <c r="B11" s="304">
        <v>4</v>
      </c>
      <c r="C11" s="305" t="s">
        <v>367</v>
      </c>
      <c r="D11" s="305" t="s">
        <v>363</v>
      </c>
      <c r="E11" s="305" t="s">
        <v>364</v>
      </c>
      <c r="F11" s="305" t="s">
        <v>371</v>
      </c>
      <c r="G11" s="305" t="s">
        <v>372</v>
      </c>
      <c r="H11" s="304" t="s">
        <v>28</v>
      </c>
      <c r="I11" s="306">
        <v>144</v>
      </c>
      <c r="J11" s="628"/>
      <c r="K11" s="307">
        <f t="shared" si="1"/>
        <v>0</v>
      </c>
      <c r="L11" s="308">
        <v>0.08</v>
      </c>
      <c r="M11" s="654">
        <f t="shared" si="0"/>
        <v>0</v>
      </c>
      <c r="N11" s="304"/>
      <c r="O11" s="768"/>
    </row>
    <row r="12" spans="1:15" ht="14.25" customHeight="1">
      <c r="A12" s="887"/>
      <c r="B12" s="304">
        <v>5</v>
      </c>
      <c r="C12" s="305" t="s">
        <v>367</v>
      </c>
      <c r="D12" s="305" t="s">
        <v>373</v>
      </c>
      <c r="E12" s="996" t="s">
        <v>374</v>
      </c>
      <c r="F12" s="996"/>
      <c r="G12" s="996"/>
      <c r="H12" s="304" t="s">
        <v>375</v>
      </c>
      <c r="I12" s="306">
        <v>24</v>
      </c>
      <c r="J12" s="628"/>
      <c r="K12" s="307">
        <f t="shared" si="1"/>
        <v>0</v>
      </c>
      <c r="L12" s="308">
        <v>0.08</v>
      </c>
      <c r="M12" s="654">
        <f t="shared" si="0"/>
        <v>0</v>
      </c>
      <c r="N12" s="304"/>
      <c r="O12" s="768"/>
    </row>
    <row r="13" spans="1:15" ht="14.25" customHeight="1">
      <c r="A13" s="887"/>
      <c r="B13" s="304">
        <v>6</v>
      </c>
      <c r="C13" s="305" t="s">
        <v>376</v>
      </c>
      <c r="D13" s="305" t="s">
        <v>373</v>
      </c>
      <c r="E13" s="996" t="s">
        <v>374</v>
      </c>
      <c r="F13" s="996"/>
      <c r="G13" s="996"/>
      <c r="H13" s="304" t="s">
        <v>375</v>
      </c>
      <c r="I13" s="306">
        <v>180</v>
      </c>
      <c r="J13" s="628"/>
      <c r="K13" s="307">
        <f t="shared" si="1"/>
        <v>0</v>
      </c>
      <c r="L13" s="308">
        <v>0.08</v>
      </c>
      <c r="M13" s="654">
        <f t="shared" si="0"/>
        <v>0</v>
      </c>
      <c r="N13" s="304"/>
      <c r="O13" s="768"/>
    </row>
    <row r="14" spans="1:15" ht="14.25" customHeight="1">
      <c r="A14" s="887"/>
      <c r="B14" s="304">
        <v>7</v>
      </c>
      <c r="C14" s="305" t="s">
        <v>377</v>
      </c>
      <c r="D14" s="305" t="s">
        <v>373</v>
      </c>
      <c r="E14" s="996" t="s">
        <v>374</v>
      </c>
      <c r="F14" s="996"/>
      <c r="G14" s="996"/>
      <c r="H14" s="304" t="s">
        <v>378</v>
      </c>
      <c r="I14" s="306">
        <v>24</v>
      </c>
      <c r="J14" s="628"/>
      <c r="K14" s="307">
        <f t="shared" si="1"/>
        <v>0</v>
      </c>
      <c r="L14" s="308">
        <v>0.08</v>
      </c>
      <c r="M14" s="654">
        <f t="shared" si="0"/>
        <v>0</v>
      </c>
      <c r="N14" s="304"/>
      <c r="O14" s="768"/>
    </row>
    <row r="15" spans="1:15" ht="24" customHeight="1">
      <c r="A15" s="887"/>
      <c r="B15" s="304">
        <v>8</v>
      </c>
      <c r="C15" s="305" t="s">
        <v>376</v>
      </c>
      <c r="D15" s="305" t="s">
        <v>379</v>
      </c>
      <c r="E15" s="309" t="s">
        <v>380</v>
      </c>
      <c r="F15" s="305" t="s">
        <v>381</v>
      </c>
      <c r="G15" s="653" t="s">
        <v>382</v>
      </c>
      <c r="H15" s="304" t="s">
        <v>28</v>
      </c>
      <c r="I15" s="306">
        <v>48</v>
      </c>
      <c r="J15" s="628"/>
      <c r="K15" s="307">
        <f t="shared" si="1"/>
        <v>0</v>
      </c>
      <c r="L15" s="308">
        <v>0.08</v>
      </c>
      <c r="M15" s="654">
        <f t="shared" si="0"/>
        <v>0</v>
      </c>
      <c r="N15" s="304"/>
      <c r="O15" s="768"/>
    </row>
    <row r="16" spans="1:15" ht="14.25" customHeight="1">
      <c r="A16" s="887"/>
      <c r="B16" s="304">
        <v>9</v>
      </c>
      <c r="C16" s="305" t="s">
        <v>376</v>
      </c>
      <c r="D16" s="305" t="s">
        <v>383</v>
      </c>
      <c r="E16" s="305" t="s">
        <v>364</v>
      </c>
      <c r="F16" s="305" t="s">
        <v>365</v>
      </c>
      <c r="G16" s="310" t="s">
        <v>372</v>
      </c>
      <c r="H16" s="304" t="s">
        <v>28</v>
      </c>
      <c r="I16" s="306">
        <v>144</v>
      </c>
      <c r="J16" s="628"/>
      <c r="K16" s="307">
        <f t="shared" si="1"/>
        <v>0</v>
      </c>
      <c r="L16" s="308">
        <v>0.08</v>
      </c>
      <c r="M16" s="654">
        <f t="shared" si="0"/>
        <v>0</v>
      </c>
      <c r="N16" s="304"/>
      <c r="O16" s="768"/>
    </row>
    <row r="17" spans="1:15" ht="14.25" customHeight="1">
      <c r="A17" s="887"/>
      <c r="B17" s="304">
        <v>10</v>
      </c>
      <c r="C17" s="305" t="s">
        <v>376</v>
      </c>
      <c r="D17" s="305" t="s">
        <v>363</v>
      </c>
      <c r="E17" s="305" t="s">
        <v>364</v>
      </c>
      <c r="F17" s="305" t="s">
        <v>368</v>
      </c>
      <c r="G17" s="305" t="s">
        <v>366</v>
      </c>
      <c r="H17" s="304" t="s">
        <v>28</v>
      </c>
      <c r="I17" s="306">
        <v>540</v>
      </c>
      <c r="J17" s="628"/>
      <c r="K17" s="307">
        <f t="shared" si="1"/>
        <v>0</v>
      </c>
      <c r="L17" s="308">
        <v>0.08</v>
      </c>
      <c r="M17" s="654">
        <f t="shared" si="0"/>
        <v>0</v>
      </c>
      <c r="N17" s="304"/>
      <c r="O17" s="768"/>
    </row>
    <row r="18" spans="1:15" ht="14.25" customHeight="1">
      <c r="A18" s="887"/>
      <c r="B18" s="304">
        <v>11</v>
      </c>
      <c r="C18" s="305" t="s">
        <v>376</v>
      </c>
      <c r="D18" s="305" t="s">
        <v>363</v>
      </c>
      <c r="E18" s="305" t="s">
        <v>364</v>
      </c>
      <c r="F18" s="305" t="s">
        <v>384</v>
      </c>
      <c r="G18" s="305" t="s">
        <v>372</v>
      </c>
      <c r="H18" s="304" t="s">
        <v>28</v>
      </c>
      <c r="I18" s="306">
        <v>144</v>
      </c>
      <c r="J18" s="628"/>
      <c r="K18" s="307">
        <f t="shared" si="1"/>
        <v>0</v>
      </c>
      <c r="L18" s="308">
        <v>0.08</v>
      </c>
      <c r="M18" s="654">
        <f t="shared" si="0"/>
        <v>0</v>
      </c>
      <c r="N18" s="304"/>
      <c r="O18" s="768"/>
    </row>
    <row r="19" spans="1:15" ht="14.25" customHeight="1">
      <c r="A19" s="887"/>
      <c r="B19" s="304">
        <v>12</v>
      </c>
      <c r="C19" s="305" t="s">
        <v>376</v>
      </c>
      <c r="D19" s="305" t="s">
        <v>363</v>
      </c>
      <c r="E19" s="305" t="s">
        <v>364</v>
      </c>
      <c r="F19" s="305" t="s">
        <v>385</v>
      </c>
      <c r="G19" s="305" t="s">
        <v>372</v>
      </c>
      <c r="H19" s="304" t="s">
        <v>28</v>
      </c>
      <c r="I19" s="306">
        <v>756</v>
      </c>
      <c r="J19" s="628"/>
      <c r="K19" s="307">
        <f t="shared" si="1"/>
        <v>0</v>
      </c>
      <c r="L19" s="308">
        <v>0.08</v>
      </c>
      <c r="M19" s="654">
        <f t="shared" si="0"/>
        <v>0</v>
      </c>
      <c r="N19" s="304"/>
      <c r="O19" s="768"/>
    </row>
    <row r="20" spans="1:15" ht="14.25" customHeight="1">
      <c r="A20" s="887"/>
      <c r="B20" s="304">
        <v>13</v>
      </c>
      <c r="C20" s="305" t="s">
        <v>362</v>
      </c>
      <c r="D20" s="305" t="s">
        <v>383</v>
      </c>
      <c r="E20" s="305" t="s">
        <v>364</v>
      </c>
      <c r="F20" s="305" t="s">
        <v>368</v>
      </c>
      <c r="G20" s="305" t="s">
        <v>386</v>
      </c>
      <c r="H20" s="304" t="s">
        <v>28</v>
      </c>
      <c r="I20" s="306">
        <v>72</v>
      </c>
      <c r="J20" s="628"/>
      <c r="K20" s="307">
        <f t="shared" si="1"/>
        <v>0</v>
      </c>
      <c r="L20" s="308">
        <v>0.08</v>
      </c>
      <c r="M20" s="654">
        <f t="shared" si="0"/>
        <v>0</v>
      </c>
      <c r="N20" s="304"/>
      <c r="O20" s="768"/>
    </row>
    <row r="21" spans="1:15" ht="14.25" customHeight="1">
      <c r="A21" s="887"/>
      <c r="B21" s="304">
        <v>14</v>
      </c>
      <c r="C21" s="305">
        <v>0</v>
      </c>
      <c r="D21" s="305" t="s">
        <v>363</v>
      </c>
      <c r="E21" s="305" t="s">
        <v>364</v>
      </c>
      <c r="F21" s="305" t="s">
        <v>387</v>
      </c>
      <c r="G21" s="305" t="s">
        <v>388</v>
      </c>
      <c r="H21" s="304" t="s">
        <v>28</v>
      </c>
      <c r="I21" s="306">
        <v>252</v>
      </c>
      <c r="J21" s="628"/>
      <c r="K21" s="307">
        <f t="shared" si="1"/>
        <v>0</v>
      </c>
      <c r="L21" s="308">
        <v>0.08</v>
      </c>
      <c r="M21" s="654">
        <f t="shared" si="0"/>
        <v>0</v>
      </c>
      <c r="N21" s="304"/>
      <c r="O21" s="768"/>
    </row>
    <row r="22" spans="1:15" ht="14.25" customHeight="1">
      <c r="A22" s="887"/>
      <c r="B22" s="304">
        <v>15</v>
      </c>
      <c r="C22" s="305">
        <v>0</v>
      </c>
      <c r="D22" s="305" t="s">
        <v>363</v>
      </c>
      <c r="E22" s="305" t="s">
        <v>364</v>
      </c>
      <c r="F22" s="305" t="s">
        <v>371</v>
      </c>
      <c r="G22" s="305" t="s">
        <v>389</v>
      </c>
      <c r="H22" s="304" t="s">
        <v>28</v>
      </c>
      <c r="I22" s="306">
        <v>1008</v>
      </c>
      <c r="J22" s="628"/>
      <c r="K22" s="307">
        <f t="shared" si="1"/>
        <v>0</v>
      </c>
      <c r="L22" s="308">
        <v>0.08</v>
      </c>
      <c r="M22" s="654">
        <f t="shared" si="0"/>
        <v>0</v>
      </c>
      <c r="N22" s="304"/>
      <c r="O22" s="768"/>
    </row>
    <row r="23" spans="1:15" ht="14.25" customHeight="1">
      <c r="A23" s="887"/>
      <c r="B23" s="304">
        <v>16</v>
      </c>
      <c r="C23" s="305">
        <v>0</v>
      </c>
      <c r="D23" s="305" t="s">
        <v>390</v>
      </c>
      <c r="E23" s="305" t="s">
        <v>364</v>
      </c>
      <c r="F23" s="305" t="s">
        <v>371</v>
      </c>
      <c r="G23" s="305" t="s">
        <v>388</v>
      </c>
      <c r="H23" s="304" t="s">
        <v>28</v>
      </c>
      <c r="I23" s="306">
        <v>72</v>
      </c>
      <c r="J23" s="628"/>
      <c r="K23" s="307">
        <f t="shared" si="1"/>
        <v>0</v>
      </c>
      <c r="L23" s="308">
        <v>0.08</v>
      </c>
      <c r="M23" s="654">
        <f t="shared" si="0"/>
        <v>0</v>
      </c>
      <c r="N23" s="304"/>
      <c r="O23" s="768"/>
    </row>
    <row r="24" spans="1:15" ht="14.25" customHeight="1">
      <c r="A24" s="887"/>
      <c r="B24" s="304">
        <v>17</v>
      </c>
      <c r="C24" s="305">
        <v>0</v>
      </c>
      <c r="D24" s="305" t="s">
        <v>391</v>
      </c>
      <c r="E24" s="305" t="s">
        <v>364</v>
      </c>
      <c r="F24" s="305" t="s">
        <v>385</v>
      </c>
      <c r="G24" s="305" t="s">
        <v>372</v>
      </c>
      <c r="H24" s="304" t="s">
        <v>28</v>
      </c>
      <c r="I24" s="306">
        <v>396</v>
      </c>
      <c r="J24" s="628"/>
      <c r="K24" s="307">
        <f t="shared" si="1"/>
        <v>0</v>
      </c>
      <c r="L24" s="308">
        <v>0.08</v>
      </c>
      <c r="M24" s="654">
        <f t="shared" si="0"/>
        <v>0</v>
      </c>
      <c r="N24" s="304"/>
      <c r="O24" s="768"/>
    </row>
    <row r="25" spans="1:15" ht="14.25" customHeight="1">
      <c r="A25" s="887"/>
      <c r="B25" s="304">
        <v>18</v>
      </c>
      <c r="C25" s="305">
        <v>1</v>
      </c>
      <c r="D25" s="305" t="s">
        <v>363</v>
      </c>
      <c r="E25" s="305" t="s">
        <v>364</v>
      </c>
      <c r="F25" s="305" t="s">
        <v>371</v>
      </c>
      <c r="G25" s="305" t="s">
        <v>389</v>
      </c>
      <c r="H25" s="304" t="s">
        <v>28</v>
      </c>
      <c r="I25" s="306">
        <v>288</v>
      </c>
      <c r="J25" s="628"/>
      <c r="K25" s="307">
        <f t="shared" si="1"/>
        <v>0</v>
      </c>
      <c r="L25" s="308">
        <v>0.08</v>
      </c>
      <c r="M25" s="654">
        <f t="shared" si="0"/>
        <v>0</v>
      </c>
      <c r="N25" s="304"/>
      <c r="O25" s="768"/>
    </row>
    <row r="26" spans="1:15" ht="52.5" customHeight="1">
      <c r="A26" s="887"/>
      <c r="B26" s="304">
        <v>19</v>
      </c>
      <c r="C26" s="305">
        <v>1</v>
      </c>
      <c r="D26" s="305" t="s">
        <v>383</v>
      </c>
      <c r="E26" s="305" t="s">
        <v>392</v>
      </c>
      <c r="F26" s="305" t="s">
        <v>387</v>
      </c>
      <c r="G26" s="305" t="s">
        <v>393</v>
      </c>
      <c r="H26" s="304" t="s">
        <v>28</v>
      </c>
      <c r="I26" s="306">
        <v>144</v>
      </c>
      <c r="J26" s="628"/>
      <c r="K26" s="307">
        <f t="shared" si="1"/>
        <v>0</v>
      </c>
      <c r="L26" s="308">
        <v>0.08</v>
      </c>
      <c r="M26" s="654">
        <f t="shared" si="0"/>
        <v>0</v>
      </c>
      <c r="N26" s="304"/>
      <c r="O26" s="768"/>
    </row>
    <row r="27" spans="1:15" ht="20.25" customHeight="1">
      <c r="A27" s="887"/>
      <c r="B27" s="304">
        <v>20</v>
      </c>
      <c r="C27" s="305">
        <v>2</v>
      </c>
      <c r="D27" s="305" t="s">
        <v>394</v>
      </c>
      <c r="E27" s="305" t="s">
        <v>364</v>
      </c>
      <c r="F27" s="305" t="s">
        <v>371</v>
      </c>
      <c r="G27" s="305" t="s">
        <v>389</v>
      </c>
      <c r="H27" s="304" t="s">
        <v>28</v>
      </c>
      <c r="I27" s="306">
        <v>576</v>
      </c>
      <c r="J27" s="628"/>
      <c r="K27" s="307">
        <f t="shared" si="1"/>
        <v>0</v>
      </c>
      <c r="L27" s="308">
        <v>0.08</v>
      </c>
      <c r="M27" s="654">
        <f t="shared" si="0"/>
        <v>0</v>
      </c>
      <c r="N27" s="304"/>
      <c r="O27" s="768"/>
    </row>
    <row r="28" spans="1:15" ht="60" customHeight="1">
      <c r="A28" s="888"/>
      <c r="B28" s="311">
        <v>21</v>
      </c>
      <c r="C28" s="312">
        <v>2</v>
      </c>
      <c r="D28" s="312" t="s">
        <v>395</v>
      </c>
      <c r="E28" s="312" t="s">
        <v>364</v>
      </c>
      <c r="F28" s="312" t="s">
        <v>385</v>
      </c>
      <c r="G28" s="312" t="s">
        <v>389</v>
      </c>
      <c r="H28" s="311" t="s">
        <v>28</v>
      </c>
      <c r="I28" s="313">
        <v>432</v>
      </c>
      <c r="J28" s="629"/>
      <c r="K28" s="507">
        <f t="shared" si="1"/>
        <v>0</v>
      </c>
      <c r="L28" s="308">
        <v>0.08</v>
      </c>
      <c r="M28" s="655">
        <f t="shared" si="0"/>
        <v>0</v>
      </c>
      <c r="N28" s="508"/>
      <c r="O28" s="769"/>
    </row>
    <row r="29" spans="1:15" ht="28.5" customHeight="1">
      <c r="A29" s="590">
        <v>2</v>
      </c>
      <c r="B29" s="997" t="s">
        <v>396</v>
      </c>
      <c r="C29" s="998"/>
      <c r="D29" s="998"/>
      <c r="E29" s="998"/>
      <c r="F29" s="998"/>
      <c r="G29" s="998"/>
      <c r="H29" s="998"/>
      <c r="I29" s="998"/>
      <c r="J29" s="998"/>
      <c r="K29" s="652"/>
      <c r="L29" s="652"/>
      <c r="M29" s="656"/>
      <c r="N29" s="634"/>
      <c r="O29" s="770"/>
    </row>
    <row r="30" spans="1:15">
      <c r="A30" s="889"/>
      <c r="B30" s="315">
        <v>1</v>
      </c>
      <c r="C30" s="316" t="s">
        <v>362</v>
      </c>
      <c r="D30" s="316" t="s">
        <v>363</v>
      </c>
      <c r="E30" s="316" t="s">
        <v>364</v>
      </c>
      <c r="F30" s="316" t="s">
        <v>397</v>
      </c>
      <c r="G30" s="317" t="s">
        <v>372</v>
      </c>
      <c r="H30" s="315" t="s">
        <v>28</v>
      </c>
      <c r="I30" s="318">
        <v>72</v>
      </c>
      <c r="J30" s="630"/>
      <c r="K30" s="650">
        <f t="shared" si="1"/>
        <v>0</v>
      </c>
      <c r="L30" s="651">
        <v>0.08</v>
      </c>
      <c r="M30" s="657">
        <f>K30+(K30*L30)</f>
        <v>0</v>
      </c>
      <c r="N30" s="319"/>
      <c r="O30" s="771"/>
    </row>
    <row r="31" spans="1:15">
      <c r="A31" s="890"/>
      <c r="B31" s="320">
        <v>2</v>
      </c>
      <c r="C31" s="321" t="s">
        <v>367</v>
      </c>
      <c r="D31" s="321" t="s">
        <v>363</v>
      </c>
      <c r="E31" s="321" t="s">
        <v>364</v>
      </c>
      <c r="F31" s="321" t="s">
        <v>397</v>
      </c>
      <c r="G31" s="322" t="s">
        <v>366</v>
      </c>
      <c r="H31" s="320" t="s">
        <v>28</v>
      </c>
      <c r="I31" s="323">
        <v>36</v>
      </c>
      <c r="J31" s="631"/>
      <c r="K31" s="307">
        <f t="shared" si="1"/>
        <v>0</v>
      </c>
      <c r="L31" s="308">
        <v>0.08</v>
      </c>
      <c r="M31" s="658">
        <f>K31+(K31*L31)</f>
        <v>0</v>
      </c>
      <c r="N31" s="324"/>
      <c r="O31" s="772"/>
    </row>
    <row r="32" spans="1:15">
      <c r="A32" s="891"/>
      <c r="B32" s="320">
        <v>3</v>
      </c>
      <c r="C32" s="321" t="s">
        <v>376</v>
      </c>
      <c r="D32" s="321" t="s">
        <v>363</v>
      </c>
      <c r="E32" s="321" t="s">
        <v>364</v>
      </c>
      <c r="F32" s="321" t="s">
        <v>368</v>
      </c>
      <c r="G32" s="322" t="s">
        <v>366</v>
      </c>
      <c r="H32" s="320" t="s">
        <v>28</v>
      </c>
      <c r="I32" s="325">
        <v>72</v>
      </c>
      <c r="J32" s="631"/>
      <c r="K32" s="307">
        <f t="shared" si="1"/>
        <v>0</v>
      </c>
      <c r="L32" s="308">
        <v>0.08</v>
      </c>
      <c r="M32" s="658">
        <f>K32+(K32*L32)</f>
        <v>0</v>
      </c>
      <c r="N32" s="324"/>
      <c r="O32" s="772"/>
    </row>
    <row r="33" spans="1:15">
      <c r="A33" s="286"/>
      <c r="B33" s="516"/>
      <c r="C33" s="640"/>
      <c r="D33" s="641"/>
      <c r="E33" s="641"/>
      <c r="F33" s="641"/>
      <c r="G33" s="516"/>
      <c r="H33" s="516"/>
      <c r="I33" s="527"/>
      <c r="J33" s="642" t="s">
        <v>165</v>
      </c>
      <c r="K33" s="482">
        <f>SUM(K8:K32)</f>
        <v>0</v>
      </c>
      <c r="L33" s="515"/>
      <c r="M33" s="643">
        <f>M8+M9+M10+M11+M12+M13++M14+M15+M16+M17+M18+M19+M20+M21+M22+M23+M24+M25+M26+M27+M28+M30+M31+M32</f>
        <v>0</v>
      </c>
      <c r="N33" s="528"/>
      <c r="O33" s="516"/>
    </row>
    <row r="34" spans="1:15">
      <c r="A34" s="222"/>
      <c r="B34" s="222"/>
      <c r="C34" s="644"/>
      <c r="D34" s="644"/>
      <c r="E34" s="644"/>
      <c r="F34" s="645"/>
      <c r="G34" s="644"/>
      <c r="H34" s="646"/>
      <c r="I34" s="644"/>
      <c r="J34" s="647"/>
      <c r="K34" s="648"/>
      <c r="L34" s="222"/>
      <c r="M34" s="615"/>
      <c r="N34" s="222"/>
      <c r="O34" s="222"/>
    </row>
    <row r="35" spans="1:15">
      <c r="C35" s="1"/>
      <c r="D35" s="1"/>
      <c r="E35" s="1"/>
      <c r="F35" s="1"/>
      <c r="G35" s="1"/>
      <c r="H35" s="1"/>
      <c r="I35" s="1"/>
      <c r="J35" s="265"/>
    </row>
    <row r="36" spans="1:15">
      <c r="C36" s="1"/>
      <c r="D36" s="1"/>
      <c r="E36" s="1"/>
      <c r="F36" s="1"/>
      <c r="G36" s="1"/>
      <c r="H36" s="1"/>
      <c r="I36" s="1"/>
      <c r="J36" s="265"/>
    </row>
    <row r="37" spans="1:15">
      <c r="C37" s="1"/>
      <c r="D37" s="1"/>
      <c r="E37" s="1"/>
      <c r="F37" s="1"/>
      <c r="G37" s="1"/>
      <c r="H37" s="1"/>
      <c r="I37" s="1"/>
      <c r="J37" s="265"/>
    </row>
    <row r="38" spans="1:15">
      <c r="C38" s="911" t="s">
        <v>50</v>
      </c>
      <c r="D38" s="911"/>
      <c r="E38" s="911"/>
      <c r="F38" s="922"/>
      <c r="G38" s="922"/>
      <c r="H38" s="922"/>
      <c r="I38" s="922"/>
      <c r="J38" s="265" t="s">
        <v>83</v>
      </c>
    </row>
    <row r="39" spans="1:15">
      <c r="C39" s="922"/>
      <c r="D39" s="922"/>
      <c r="E39" s="922"/>
      <c r="F39" s="922"/>
      <c r="G39" s="922"/>
      <c r="H39" s="922"/>
      <c r="I39" s="922"/>
      <c r="J39" s="922"/>
    </row>
    <row r="40" spans="1:15">
      <c r="C40" s="913" t="s">
        <v>51</v>
      </c>
      <c r="D40" s="913"/>
      <c r="E40" s="913"/>
      <c r="F40" s="913"/>
      <c r="G40" s="913"/>
      <c r="H40" s="913"/>
      <c r="I40" s="913"/>
      <c r="J40" s="913"/>
      <c r="K40" s="913"/>
      <c r="L40" s="913"/>
      <c r="M40" s="913"/>
      <c r="N40" s="913"/>
    </row>
    <row r="41" spans="1:15">
      <c r="C41" s="913" t="s">
        <v>52</v>
      </c>
      <c r="D41" s="913"/>
      <c r="E41" s="913"/>
      <c r="F41" s="913"/>
      <c r="G41" s="913"/>
      <c r="H41" s="913"/>
      <c r="I41" s="913"/>
      <c r="J41" s="913"/>
      <c r="K41" s="913"/>
      <c r="L41" s="913"/>
      <c r="M41" s="913"/>
      <c r="N41" s="913"/>
    </row>
    <row r="42" spans="1:15">
      <c r="C42" s="922"/>
      <c r="D42" s="922"/>
      <c r="E42" s="922"/>
      <c r="F42" s="922"/>
      <c r="G42" s="922"/>
      <c r="H42" s="922"/>
      <c r="I42" s="922"/>
      <c r="J42" s="922"/>
    </row>
    <row r="43" spans="1:15">
      <c r="C43" s="913" t="s">
        <v>53</v>
      </c>
      <c r="D43" s="913"/>
      <c r="E43" s="913"/>
      <c r="F43" s="913"/>
      <c r="G43" s="913"/>
      <c r="H43" s="913"/>
      <c r="I43" s="913"/>
      <c r="J43" s="913"/>
      <c r="K43" s="913"/>
      <c r="L43" s="913"/>
      <c r="M43" s="913"/>
    </row>
  </sheetData>
  <mergeCells count="26">
    <mergeCell ref="N1:O1"/>
    <mergeCell ref="E12:G12"/>
    <mergeCell ref="C41:N41"/>
    <mergeCell ref="E13:G13"/>
    <mergeCell ref="C42:J42"/>
    <mergeCell ref="B2:O2"/>
    <mergeCell ref="B6:B7"/>
    <mergeCell ref="C6:D6"/>
    <mergeCell ref="E6:G6"/>
    <mergeCell ref="H6:H7"/>
    <mergeCell ref="I6:I7"/>
    <mergeCell ref="J6:J7"/>
    <mergeCell ref="K6:K7"/>
    <mergeCell ref="L6:L7"/>
    <mergeCell ref="M6:M7"/>
    <mergeCell ref="N6:N7"/>
    <mergeCell ref="O6:O7"/>
    <mergeCell ref="B4:O4"/>
    <mergeCell ref="B3:O3"/>
    <mergeCell ref="C43:M43"/>
    <mergeCell ref="E14:G14"/>
    <mergeCell ref="C38:E38"/>
    <mergeCell ref="F38:I38"/>
    <mergeCell ref="C39:J39"/>
    <mergeCell ref="C40:N40"/>
    <mergeCell ref="B29:J29"/>
  </mergeCells>
  <conditionalFormatting sqref="O27:O28">
    <cfRule type="expression" dxfId="0" priority="1" stopIfTrue="1">
      <formula>AND(COUNTIF($O$27:$O$28, O27)&gt;1,NOT(ISBLANK(O27)))</formula>
    </cfRule>
  </conditionalFormatting>
  <pageMargins left="0.25" right="0.25" top="0.75" bottom="0.75" header="0.3" footer="0.3"/>
  <pageSetup paperSize="9" fitToWidth="0" fitToHeight="0"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0000"/>
  </sheetPr>
  <dimension ref="A1:N16"/>
  <sheetViews>
    <sheetView zoomScaleNormal="100" workbookViewId="0">
      <selection activeCell="M1" sqref="M1:N1"/>
    </sheetView>
  </sheetViews>
  <sheetFormatPr defaultRowHeight="14.25"/>
  <cols>
    <col min="1" max="1" width="3.25" customWidth="1"/>
    <col min="2" max="6" width="9" customWidth="1"/>
    <col min="7" max="7" width="4.5" customWidth="1"/>
    <col min="8" max="8" width="5.25" customWidth="1"/>
    <col min="9" max="10" width="9" style="243" customWidth="1"/>
    <col min="11" max="11" width="5.5" customWidth="1"/>
    <col min="12" max="12" width="9" style="243" customWidth="1"/>
    <col min="13" max="13" width="9" customWidth="1"/>
  </cols>
  <sheetData>
    <row r="1" spans="1:14">
      <c r="A1" s="692" t="s">
        <v>310</v>
      </c>
      <c r="B1" s="693"/>
      <c r="C1" s="693"/>
      <c r="D1" s="693"/>
      <c r="E1" s="693"/>
      <c r="F1" s="693"/>
      <c r="G1" s="693"/>
      <c r="H1" s="693"/>
      <c r="I1" s="694"/>
      <c r="J1" s="694"/>
      <c r="K1" s="693"/>
      <c r="L1" s="694"/>
      <c r="M1" s="1020" t="s">
        <v>55</v>
      </c>
      <c r="N1" s="1020"/>
    </row>
    <row r="2" spans="1:14" ht="14.25" customHeight="1">
      <c r="A2" s="695" t="s">
        <v>2</v>
      </c>
      <c r="B2" s="1017" t="s">
        <v>3</v>
      </c>
      <c r="C2" s="1018"/>
      <c r="D2" s="1018"/>
      <c r="E2" s="1018"/>
      <c r="F2" s="1018"/>
      <c r="G2" s="1018"/>
      <c r="H2" s="1018"/>
      <c r="I2" s="1018"/>
      <c r="J2" s="1018"/>
      <c r="K2" s="1018"/>
      <c r="L2" s="1018"/>
      <c r="M2" s="1018"/>
      <c r="N2" s="1019"/>
    </row>
    <row r="3" spans="1:14" ht="15" customHeight="1" thickBot="1">
      <c r="A3" s="1006" t="s">
        <v>196</v>
      </c>
      <c r="B3" s="1007" t="s">
        <v>399</v>
      </c>
      <c r="C3" s="1007"/>
      <c r="D3" s="1007"/>
      <c r="E3" s="1007"/>
      <c r="F3" s="1007"/>
      <c r="G3" s="1007"/>
      <c r="H3" s="1007"/>
      <c r="I3" s="1007"/>
      <c r="J3" s="1007"/>
      <c r="K3" s="1007"/>
      <c r="L3" s="1007"/>
      <c r="M3" s="1007"/>
      <c r="N3" s="892"/>
    </row>
    <row r="4" spans="1:14" ht="15" customHeight="1" thickBot="1">
      <c r="A4" s="996"/>
      <c r="B4" s="1008" t="s">
        <v>352</v>
      </c>
      <c r="C4" s="1008"/>
      <c r="D4" s="1009" t="s">
        <v>353</v>
      </c>
      <c r="E4" s="1009"/>
      <c r="F4" s="1009"/>
      <c r="G4" s="1010" t="s">
        <v>4</v>
      </c>
      <c r="H4" s="1010" t="s">
        <v>5</v>
      </c>
      <c r="I4" s="1011" t="s">
        <v>355</v>
      </c>
      <c r="J4" s="1011" t="s">
        <v>457</v>
      </c>
      <c r="K4" s="1012" t="s">
        <v>356</v>
      </c>
      <c r="L4" s="1011" t="s">
        <v>458</v>
      </c>
      <c r="M4" s="1013" t="s">
        <v>357</v>
      </c>
      <c r="N4" s="1015" t="s">
        <v>479</v>
      </c>
    </row>
    <row r="5" spans="1:14" ht="30.75" customHeight="1" thickBot="1">
      <c r="A5" s="996"/>
      <c r="B5" s="893" t="s">
        <v>358</v>
      </c>
      <c r="C5" s="894" t="s">
        <v>359</v>
      </c>
      <c r="D5" s="895" t="s">
        <v>360</v>
      </c>
      <c r="E5" s="896" t="s">
        <v>359</v>
      </c>
      <c r="F5" s="894" t="s">
        <v>361</v>
      </c>
      <c r="G5" s="1010"/>
      <c r="H5" s="1010"/>
      <c r="I5" s="1011"/>
      <c r="J5" s="1011"/>
      <c r="K5" s="1012"/>
      <c r="L5" s="1011"/>
      <c r="M5" s="1014"/>
      <c r="N5" s="1016"/>
    </row>
    <row r="6" spans="1:14">
      <c r="A6" s="996"/>
      <c r="B6" s="310">
        <v>2</v>
      </c>
      <c r="C6" s="305" t="s">
        <v>400</v>
      </c>
      <c r="D6" s="305" t="s">
        <v>364</v>
      </c>
      <c r="E6" s="305" t="s">
        <v>385</v>
      </c>
      <c r="F6" s="322" t="s">
        <v>372</v>
      </c>
      <c r="G6" s="304" t="s">
        <v>28</v>
      </c>
      <c r="H6" s="306">
        <v>72</v>
      </c>
      <c r="I6" s="511"/>
      <c r="J6" s="307">
        <f>I6*H6</f>
        <v>0</v>
      </c>
      <c r="K6" s="308">
        <v>0.08</v>
      </c>
      <c r="L6" s="512">
        <f>J6+(J6*K6)</f>
        <v>0</v>
      </c>
      <c r="M6" s="513"/>
      <c r="N6" s="779"/>
    </row>
    <row r="7" spans="1:14">
      <c r="A7" s="516"/>
      <c r="B7" s="514"/>
      <c r="C7" s="515"/>
      <c r="D7" s="515"/>
      <c r="E7" s="515"/>
      <c r="F7" s="516"/>
      <c r="G7" s="516"/>
      <c r="H7" s="517"/>
      <c r="I7" s="483" t="s">
        <v>401</v>
      </c>
      <c r="J7" s="492">
        <f>J6</f>
        <v>0</v>
      </c>
      <c r="K7" s="518"/>
      <c r="L7" s="519">
        <f>L6</f>
        <v>0</v>
      </c>
      <c r="M7" s="520"/>
    </row>
    <row r="11" spans="1:14">
      <c r="B11" s="931" t="s">
        <v>50</v>
      </c>
      <c r="C11" s="931"/>
      <c r="D11" s="931"/>
      <c r="E11" s="922"/>
      <c r="F11" s="922"/>
      <c r="G11" s="922"/>
      <c r="H11" s="922"/>
      <c r="I11" s="3" t="s">
        <v>83</v>
      </c>
    </row>
    <row r="12" spans="1:14">
      <c r="B12" s="922"/>
      <c r="C12" s="922"/>
      <c r="D12" s="922"/>
      <c r="E12" s="922"/>
      <c r="F12" s="922"/>
      <c r="G12" s="922"/>
      <c r="H12" s="922"/>
      <c r="I12" s="922"/>
    </row>
    <row r="13" spans="1:14">
      <c r="B13" s="913" t="s">
        <v>51</v>
      </c>
      <c r="C13" s="913"/>
      <c r="D13" s="913"/>
      <c r="E13" s="913"/>
      <c r="F13" s="913"/>
      <c r="G13" s="913"/>
      <c r="H13" s="913"/>
      <c r="I13" s="913"/>
      <c r="J13" s="913"/>
      <c r="K13" s="913"/>
      <c r="L13" s="913"/>
      <c r="M13" s="913"/>
    </row>
    <row r="14" spans="1:14">
      <c r="B14" s="913" t="s">
        <v>52</v>
      </c>
      <c r="C14" s="913"/>
      <c r="D14" s="913"/>
      <c r="E14" s="913"/>
      <c r="F14" s="913"/>
      <c r="G14" s="913"/>
      <c r="H14" s="913"/>
      <c r="I14" s="913"/>
      <c r="J14" s="913"/>
      <c r="K14" s="913"/>
      <c r="L14" s="913"/>
      <c r="M14" s="913"/>
    </row>
    <row r="15" spans="1:14">
      <c r="B15" s="922"/>
      <c r="C15" s="922"/>
      <c r="D15" s="922"/>
      <c r="E15" s="922"/>
      <c r="F15" s="922"/>
      <c r="G15" s="922"/>
      <c r="H15" s="922"/>
      <c r="I15" s="922"/>
    </row>
    <row r="16" spans="1:14">
      <c r="B16" s="913" t="s">
        <v>53</v>
      </c>
      <c r="C16" s="913"/>
      <c r="D16" s="913"/>
      <c r="E16" s="913"/>
      <c r="F16" s="913"/>
      <c r="G16" s="913"/>
      <c r="H16" s="913"/>
      <c r="I16" s="913"/>
      <c r="J16" s="913"/>
      <c r="K16" s="913"/>
      <c r="L16" s="913"/>
    </row>
  </sheetData>
  <mergeCells count="21">
    <mergeCell ref="N4:N5"/>
    <mergeCell ref="B2:N2"/>
    <mergeCell ref="M1:N1"/>
    <mergeCell ref="B14:M14"/>
    <mergeCell ref="B15:I15"/>
    <mergeCell ref="B16:L16"/>
    <mergeCell ref="L4:L5"/>
    <mergeCell ref="M4:M5"/>
    <mergeCell ref="B11:D11"/>
    <mergeCell ref="E11:H11"/>
    <mergeCell ref="B12:I12"/>
    <mergeCell ref="B13:M13"/>
    <mergeCell ref="A3:A6"/>
    <mergeCell ref="B3:M3"/>
    <mergeCell ref="B4:C4"/>
    <mergeCell ref="D4:F4"/>
    <mergeCell ref="G4:G5"/>
    <mergeCell ref="H4:H5"/>
    <mergeCell ref="I4:I5"/>
    <mergeCell ref="J4:J5"/>
    <mergeCell ref="K4:K5"/>
  </mergeCells>
  <pageMargins left="0.25" right="0.25" top="0.75" bottom="0.75" header="0.3" footer="0.3"/>
  <pageSetup paperSize="9" fitToWidth="0" fitToHeight="0"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FF00"/>
  </sheetPr>
  <dimension ref="A1:O37"/>
  <sheetViews>
    <sheetView topLeftCell="A19" zoomScaleNormal="100" workbookViewId="0">
      <selection activeCell="M2" sqref="M2:N2"/>
    </sheetView>
  </sheetViews>
  <sheetFormatPr defaultRowHeight="14.25"/>
  <cols>
    <col min="1" max="1" width="4.25" customWidth="1"/>
    <col min="2" max="2" width="7.375" customWidth="1"/>
    <col min="3" max="6" width="9" customWidth="1"/>
    <col min="7" max="7" width="4.875" customWidth="1"/>
    <col min="8" max="8" width="6.875" customWidth="1"/>
    <col min="9" max="9" width="9" style="243" customWidth="1"/>
    <col min="10" max="10" width="10.625" style="243" customWidth="1"/>
    <col min="11" max="11" width="6.375" style="327" customWidth="1"/>
    <col min="12" max="12" width="10.375" style="243" customWidth="1"/>
    <col min="13" max="13" width="7.625" customWidth="1"/>
    <col min="14" max="14" width="8.625" customWidth="1"/>
  </cols>
  <sheetData>
    <row r="1" spans="1:15">
      <c r="A1" s="286"/>
      <c r="B1" s="286"/>
      <c r="C1" s="286"/>
      <c r="D1" s="286"/>
      <c r="E1" s="286"/>
      <c r="F1" s="286"/>
      <c r="G1" s="286"/>
      <c r="H1" s="286"/>
      <c r="I1" s="530"/>
      <c r="J1" s="530"/>
      <c r="K1" s="660"/>
      <c r="L1" s="530"/>
      <c r="M1" s="286"/>
      <c r="N1" s="286"/>
      <c r="O1" s="286"/>
    </row>
    <row r="2" spans="1:15">
      <c r="A2" s="613" t="s">
        <v>471</v>
      </c>
      <c r="B2" s="286"/>
      <c r="C2" s="286"/>
      <c r="D2" s="286"/>
      <c r="E2" s="286"/>
      <c r="F2" s="286"/>
      <c r="G2" s="286"/>
      <c r="H2" s="286"/>
      <c r="I2" s="530"/>
      <c r="J2" s="530"/>
      <c r="K2" s="660"/>
      <c r="L2" s="530"/>
      <c r="M2" s="1026" t="s">
        <v>55</v>
      </c>
      <c r="N2" s="1026"/>
      <c r="O2" s="286"/>
    </row>
    <row r="3" spans="1:15" ht="14.25" customHeight="1">
      <c r="A3" s="613"/>
      <c r="B3" s="286"/>
      <c r="C3" s="286"/>
      <c r="D3" s="286"/>
      <c r="E3" s="286"/>
      <c r="F3" s="286"/>
      <c r="G3" s="286"/>
      <c r="H3" s="286"/>
      <c r="I3" s="530"/>
      <c r="J3" s="530"/>
      <c r="K3" s="660"/>
      <c r="L3" s="530"/>
      <c r="M3" s="632"/>
      <c r="N3" s="286"/>
      <c r="O3" s="286"/>
    </row>
    <row r="4" spans="1:15" ht="19.5" customHeight="1">
      <c r="A4" s="1029" t="s">
        <v>402</v>
      </c>
      <c r="B4" s="1029"/>
      <c r="C4" s="1029"/>
      <c r="D4" s="1029"/>
      <c r="E4" s="1029"/>
      <c r="F4" s="1029"/>
      <c r="G4" s="1029"/>
      <c r="H4" s="1029"/>
      <c r="I4" s="1029"/>
      <c r="J4" s="1029"/>
      <c r="K4" s="1029"/>
      <c r="L4" s="1029"/>
      <c r="M4" s="1029"/>
      <c r="N4" s="1029"/>
      <c r="O4" s="286"/>
    </row>
    <row r="5" spans="1:15">
      <c r="A5" s="659" t="s">
        <v>403</v>
      </c>
      <c r="B5" s="514"/>
      <c r="C5" s="514"/>
      <c r="D5" s="514"/>
      <c r="E5" s="514"/>
      <c r="F5" s="514"/>
      <c r="G5" s="514"/>
      <c r="H5" s="515"/>
      <c r="I5" s="661"/>
      <c r="J5" s="661"/>
      <c r="K5" s="662"/>
      <c r="L5" s="661"/>
      <c r="M5" s="514"/>
      <c r="N5" s="514"/>
      <c r="O5" s="286"/>
    </row>
    <row r="6" spans="1:15">
      <c r="A6" s="659" t="s">
        <v>349</v>
      </c>
      <c r="B6" s="663"/>
      <c r="C6" s="663"/>
      <c r="D6" s="663"/>
      <c r="E6" s="663"/>
      <c r="F6" s="664"/>
      <c r="G6" s="1030"/>
      <c r="H6" s="1030"/>
      <c r="I6" s="1030"/>
      <c r="J6" s="1030"/>
      <c r="K6" s="665"/>
      <c r="L6" s="666"/>
      <c r="M6" s="664"/>
      <c r="N6" s="664"/>
      <c r="O6" s="286"/>
    </row>
    <row r="7" spans="1:15" ht="14.25" customHeight="1">
      <c r="A7" s="1031" t="s">
        <v>351</v>
      </c>
      <c r="B7" s="1032" t="s">
        <v>352</v>
      </c>
      <c r="C7" s="1032"/>
      <c r="D7" s="1032" t="s">
        <v>353</v>
      </c>
      <c r="E7" s="1032"/>
      <c r="F7" s="1032"/>
      <c r="G7" s="1023" t="s">
        <v>4</v>
      </c>
      <c r="H7" s="1023" t="s">
        <v>5</v>
      </c>
      <c r="I7" s="1024" t="s">
        <v>480</v>
      </c>
      <c r="J7" s="1024" t="s">
        <v>457</v>
      </c>
      <c r="K7" s="1025" t="s">
        <v>356</v>
      </c>
      <c r="L7" s="1024" t="s">
        <v>458</v>
      </c>
      <c r="M7" s="1021" t="s">
        <v>357</v>
      </c>
      <c r="N7" s="1022" t="s">
        <v>479</v>
      </c>
      <c r="O7" s="286"/>
    </row>
    <row r="8" spans="1:15" ht="27.75" customHeight="1">
      <c r="A8" s="1031"/>
      <c r="B8" s="812" t="s">
        <v>358</v>
      </c>
      <c r="C8" s="811" t="s">
        <v>359</v>
      </c>
      <c r="D8" s="811" t="s">
        <v>360</v>
      </c>
      <c r="E8" s="811" t="s">
        <v>359</v>
      </c>
      <c r="F8" s="813" t="s">
        <v>361</v>
      </c>
      <c r="G8" s="1023"/>
      <c r="H8" s="1023"/>
      <c r="I8" s="1024"/>
      <c r="J8" s="1024"/>
      <c r="K8" s="1025"/>
      <c r="L8" s="1024"/>
      <c r="M8" s="1021"/>
      <c r="N8" s="1022"/>
      <c r="O8" s="286"/>
    </row>
    <row r="9" spans="1:15" ht="33" customHeight="1">
      <c r="A9" s="304" t="s">
        <v>196</v>
      </c>
      <c r="B9" s="304" t="s">
        <v>404</v>
      </c>
      <c r="C9" s="328" t="s">
        <v>405</v>
      </c>
      <c r="D9" s="329" t="s">
        <v>406</v>
      </c>
      <c r="E9" s="330" t="s">
        <v>407</v>
      </c>
      <c r="F9" s="305" t="s">
        <v>408</v>
      </c>
      <c r="G9" s="305" t="s">
        <v>28</v>
      </c>
      <c r="H9" s="305">
        <v>72</v>
      </c>
      <c r="I9" s="331"/>
      <c r="J9" s="331">
        <f>H9*I9</f>
        <v>0</v>
      </c>
      <c r="K9" s="332">
        <v>0.08</v>
      </c>
      <c r="L9" s="331">
        <f t="shared" ref="L9:L26" si="0">J9+(J9*K9)</f>
        <v>0</v>
      </c>
      <c r="M9" s="521"/>
      <c r="N9" s="808"/>
      <c r="O9" s="286"/>
    </row>
    <row r="10" spans="1:15" ht="21">
      <c r="A10" s="304" t="s">
        <v>198</v>
      </c>
      <c r="B10" s="305" t="s">
        <v>409</v>
      </c>
      <c r="C10" s="305" t="s">
        <v>410</v>
      </c>
      <c r="D10" s="305" t="s">
        <v>406</v>
      </c>
      <c r="E10" s="305" t="s">
        <v>411</v>
      </c>
      <c r="F10" s="305" t="s">
        <v>412</v>
      </c>
      <c r="G10" s="304" t="s">
        <v>28</v>
      </c>
      <c r="H10" s="306">
        <v>72</v>
      </c>
      <c r="I10" s="628"/>
      <c r="J10" s="331">
        <f t="shared" ref="J10:J26" si="1">H10*I10</f>
        <v>0</v>
      </c>
      <c r="K10" s="332">
        <v>0.08</v>
      </c>
      <c r="L10" s="331">
        <f t="shared" si="0"/>
        <v>0</v>
      </c>
      <c r="M10" s="509"/>
      <c r="N10" s="513"/>
      <c r="O10" s="286"/>
    </row>
    <row r="11" spans="1:15" ht="21">
      <c r="A11" s="304" t="s">
        <v>255</v>
      </c>
      <c r="B11" s="305" t="s">
        <v>409</v>
      </c>
      <c r="C11" s="305" t="s">
        <v>410</v>
      </c>
      <c r="D11" s="305" t="s">
        <v>406</v>
      </c>
      <c r="E11" s="305" t="s">
        <v>413</v>
      </c>
      <c r="F11" s="305" t="s">
        <v>412</v>
      </c>
      <c r="G11" s="304" t="s">
        <v>28</v>
      </c>
      <c r="H11" s="306">
        <v>144</v>
      </c>
      <c r="I11" s="628"/>
      <c r="J11" s="331">
        <f t="shared" si="1"/>
        <v>0</v>
      </c>
      <c r="K11" s="332">
        <v>0.08</v>
      </c>
      <c r="L11" s="331">
        <f t="shared" si="0"/>
        <v>0</v>
      </c>
      <c r="M11" s="509"/>
      <c r="N11" s="809"/>
      <c r="O11" s="286"/>
    </row>
    <row r="12" spans="1:15" ht="27.75" customHeight="1">
      <c r="A12" s="304">
        <v>4</v>
      </c>
      <c r="B12" s="305" t="s">
        <v>409</v>
      </c>
      <c r="C12" s="305" t="s">
        <v>414</v>
      </c>
      <c r="D12" s="305" t="s">
        <v>364</v>
      </c>
      <c r="E12" s="305" t="s">
        <v>415</v>
      </c>
      <c r="F12" s="305" t="s">
        <v>388</v>
      </c>
      <c r="G12" s="304" t="s">
        <v>28</v>
      </c>
      <c r="H12" s="306">
        <v>36</v>
      </c>
      <c r="I12" s="628"/>
      <c r="J12" s="331">
        <f t="shared" si="1"/>
        <v>0</v>
      </c>
      <c r="K12" s="332">
        <v>0.08</v>
      </c>
      <c r="L12" s="331">
        <f t="shared" si="0"/>
        <v>0</v>
      </c>
      <c r="M12" s="509"/>
      <c r="N12" s="809"/>
      <c r="O12" s="286"/>
    </row>
    <row r="13" spans="1:15" ht="21">
      <c r="A13" s="304">
        <v>5</v>
      </c>
      <c r="B13" s="305" t="s">
        <v>362</v>
      </c>
      <c r="C13" s="305" t="s">
        <v>410</v>
      </c>
      <c r="D13" s="305" t="s">
        <v>406</v>
      </c>
      <c r="E13" s="305" t="s">
        <v>411</v>
      </c>
      <c r="F13" s="305" t="s">
        <v>412</v>
      </c>
      <c r="G13" s="304" t="s">
        <v>28</v>
      </c>
      <c r="H13" s="306">
        <v>144</v>
      </c>
      <c r="I13" s="628"/>
      <c r="J13" s="331">
        <f t="shared" si="1"/>
        <v>0</v>
      </c>
      <c r="K13" s="332">
        <v>0.08</v>
      </c>
      <c r="L13" s="331">
        <f t="shared" si="0"/>
        <v>0</v>
      </c>
      <c r="M13" s="509"/>
      <c r="N13" s="809"/>
      <c r="O13" s="286"/>
    </row>
    <row r="14" spans="1:15" ht="21">
      <c r="A14" s="304">
        <v>6</v>
      </c>
      <c r="B14" s="305" t="s">
        <v>362</v>
      </c>
      <c r="C14" s="305" t="s">
        <v>410</v>
      </c>
      <c r="D14" s="305" t="s">
        <v>406</v>
      </c>
      <c r="E14" s="305" t="s">
        <v>413</v>
      </c>
      <c r="F14" s="305" t="s">
        <v>412</v>
      </c>
      <c r="G14" s="304" t="s">
        <v>28</v>
      </c>
      <c r="H14" s="306">
        <v>396</v>
      </c>
      <c r="I14" s="628"/>
      <c r="J14" s="331">
        <f t="shared" si="1"/>
        <v>0</v>
      </c>
      <c r="K14" s="332">
        <v>0.08</v>
      </c>
      <c r="L14" s="331">
        <f t="shared" si="0"/>
        <v>0</v>
      </c>
      <c r="M14" s="509"/>
      <c r="N14" s="513"/>
      <c r="O14" s="286"/>
    </row>
    <row r="15" spans="1:15" ht="21">
      <c r="A15" s="304">
        <v>7</v>
      </c>
      <c r="B15" s="305" t="s">
        <v>362</v>
      </c>
      <c r="C15" s="305" t="s">
        <v>400</v>
      </c>
      <c r="D15" s="305" t="s">
        <v>406</v>
      </c>
      <c r="E15" s="305" t="s">
        <v>416</v>
      </c>
      <c r="F15" s="305" t="s">
        <v>412</v>
      </c>
      <c r="G15" s="304" t="s">
        <v>28</v>
      </c>
      <c r="H15" s="306">
        <v>288</v>
      </c>
      <c r="I15" s="628"/>
      <c r="J15" s="331">
        <f t="shared" si="1"/>
        <v>0</v>
      </c>
      <c r="K15" s="332">
        <v>0.08</v>
      </c>
      <c r="L15" s="331">
        <f t="shared" si="0"/>
        <v>0</v>
      </c>
      <c r="M15" s="509"/>
      <c r="N15" s="513"/>
      <c r="O15" s="286"/>
    </row>
    <row r="16" spans="1:15" ht="21">
      <c r="A16" s="304">
        <v>8</v>
      </c>
      <c r="B16" s="305" t="s">
        <v>367</v>
      </c>
      <c r="C16" s="305" t="s">
        <v>410</v>
      </c>
      <c r="D16" s="305" t="s">
        <v>406</v>
      </c>
      <c r="E16" s="305" t="s">
        <v>413</v>
      </c>
      <c r="F16" s="305" t="s">
        <v>412</v>
      </c>
      <c r="G16" s="304" t="s">
        <v>28</v>
      </c>
      <c r="H16" s="306">
        <v>468</v>
      </c>
      <c r="I16" s="628"/>
      <c r="J16" s="331">
        <f t="shared" si="1"/>
        <v>0</v>
      </c>
      <c r="K16" s="332">
        <v>0.08</v>
      </c>
      <c r="L16" s="331">
        <f t="shared" si="0"/>
        <v>0</v>
      </c>
      <c r="M16" s="509"/>
      <c r="N16" s="513"/>
      <c r="O16" s="286"/>
    </row>
    <row r="17" spans="1:15" ht="21">
      <c r="A17" s="304">
        <v>9</v>
      </c>
      <c r="B17" s="305" t="s">
        <v>367</v>
      </c>
      <c r="C17" s="305" t="s">
        <v>400</v>
      </c>
      <c r="D17" s="305" t="s">
        <v>406</v>
      </c>
      <c r="E17" s="305" t="s">
        <v>387</v>
      </c>
      <c r="F17" s="305" t="s">
        <v>412</v>
      </c>
      <c r="G17" s="304" t="s">
        <v>28</v>
      </c>
      <c r="H17" s="306">
        <v>828</v>
      </c>
      <c r="I17" s="628"/>
      <c r="J17" s="331">
        <f t="shared" si="1"/>
        <v>0</v>
      </c>
      <c r="K17" s="332">
        <v>0.08</v>
      </c>
      <c r="L17" s="331">
        <f t="shared" si="0"/>
        <v>0</v>
      </c>
      <c r="M17" s="509"/>
      <c r="N17" s="513"/>
      <c r="O17" s="286"/>
    </row>
    <row r="18" spans="1:15" ht="21">
      <c r="A18" s="304">
        <v>10</v>
      </c>
      <c r="B18" s="305" t="s">
        <v>367</v>
      </c>
      <c r="C18" s="305" t="s">
        <v>417</v>
      </c>
      <c r="D18" s="305" t="s">
        <v>406</v>
      </c>
      <c r="E18" s="305" t="s">
        <v>413</v>
      </c>
      <c r="F18" s="305" t="s">
        <v>412</v>
      </c>
      <c r="G18" s="304" t="s">
        <v>28</v>
      </c>
      <c r="H18" s="306">
        <v>144</v>
      </c>
      <c r="I18" s="628"/>
      <c r="J18" s="331">
        <f t="shared" si="1"/>
        <v>0</v>
      </c>
      <c r="K18" s="332">
        <v>0.08</v>
      </c>
      <c r="L18" s="331">
        <f t="shared" si="0"/>
        <v>0</v>
      </c>
      <c r="M18" s="509"/>
      <c r="N18" s="513"/>
      <c r="O18" s="286"/>
    </row>
    <row r="19" spans="1:15" ht="21">
      <c r="A19" s="304">
        <v>11</v>
      </c>
      <c r="B19" s="305" t="s">
        <v>376</v>
      </c>
      <c r="C19" s="305" t="s">
        <v>400</v>
      </c>
      <c r="D19" s="305" t="s">
        <v>406</v>
      </c>
      <c r="E19" s="305" t="s">
        <v>416</v>
      </c>
      <c r="F19" s="305" t="s">
        <v>412</v>
      </c>
      <c r="G19" s="304" t="s">
        <v>28</v>
      </c>
      <c r="H19" s="306">
        <v>144</v>
      </c>
      <c r="I19" s="628"/>
      <c r="J19" s="331">
        <f t="shared" si="1"/>
        <v>0</v>
      </c>
      <c r="K19" s="332">
        <v>0.08</v>
      </c>
      <c r="L19" s="331">
        <f t="shared" si="0"/>
        <v>0</v>
      </c>
      <c r="M19" s="509"/>
      <c r="N19" s="513"/>
      <c r="O19" s="286"/>
    </row>
    <row r="20" spans="1:15" ht="21">
      <c r="A20" s="304">
        <v>12</v>
      </c>
      <c r="B20" s="305" t="s">
        <v>376</v>
      </c>
      <c r="C20" s="305" t="s">
        <v>410</v>
      </c>
      <c r="D20" s="305" t="s">
        <v>406</v>
      </c>
      <c r="E20" s="305" t="s">
        <v>416</v>
      </c>
      <c r="F20" s="305" t="s">
        <v>412</v>
      </c>
      <c r="G20" s="304" t="s">
        <v>28</v>
      </c>
      <c r="H20" s="306">
        <v>504</v>
      </c>
      <c r="I20" s="628"/>
      <c r="J20" s="331">
        <f t="shared" si="1"/>
        <v>0</v>
      </c>
      <c r="K20" s="332">
        <v>0.08</v>
      </c>
      <c r="L20" s="331">
        <f t="shared" si="0"/>
        <v>0</v>
      </c>
      <c r="M20" s="509"/>
      <c r="N20" s="513"/>
      <c r="O20" s="286"/>
    </row>
    <row r="21" spans="1:15">
      <c r="A21" s="304">
        <v>13</v>
      </c>
      <c r="B21" s="305" t="s">
        <v>376</v>
      </c>
      <c r="C21" s="305" t="s">
        <v>400</v>
      </c>
      <c r="D21" s="305" t="s">
        <v>364</v>
      </c>
      <c r="E21" s="305" t="s">
        <v>418</v>
      </c>
      <c r="F21" s="305" t="s">
        <v>388</v>
      </c>
      <c r="G21" s="304" t="s">
        <v>28</v>
      </c>
      <c r="H21" s="306">
        <v>108</v>
      </c>
      <c r="I21" s="628"/>
      <c r="J21" s="331">
        <f t="shared" si="1"/>
        <v>0</v>
      </c>
      <c r="K21" s="332">
        <v>0.08</v>
      </c>
      <c r="L21" s="331">
        <f t="shared" si="0"/>
        <v>0</v>
      </c>
      <c r="M21" s="509"/>
      <c r="N21" s="513"/>
      <c r="O21" s="286"/>
    </row>
    <row r="22" spans="1:15" ht="21">
      <c r="A22" s="304">
        <v>14</v>
      </c>
      <c r="B22" s="305" t="s">
        <v>376</v>
      </c>
      <c r="C22" s="305" t="s">
        <v>400</v>
      </c>
      <c r="D22" s="305" t="s">
        <v>406</v>
      </c>
      <c r="E22" s="305" t="s">
        <v>419</v>
      </c>
      <c r="F22" s="305" t="s">
        <v>412</v>
      </c>
      <c r="G22" s="304" t="s">
        <v>28</v>
      </c>
      <c r="H22" s="306">
        <v>648</v>
      </c>
      <c r="I22" s="628"/>
      <c r="J22" s="331">
        <f t="shared" si="1"/>
        <v>0</v>
      </c>
      <c r="K22" s="332">
        <v>0.08</v>
      </c>
      <c r="L22" s="331">
        <f t="shared" si="0"/>
        <v>0</v>
      </c>
      <c r="M22" s="509"/>
      <c r="N22" s="513"/>
      <c r="O22" s="286"/>
    </row>
    <row r="23" spans="1:15" ht="21">
      <c r="A23" s="304">
        <v>15</v>
      </c>
      <c r="B23" s="305">
        <v>0</v>
      </c>
      <c r="C23" s="305" t="s">
        <v>400</v>
      </c>
      <c r="D23" s="305" t="s">
        <v>406</v>
      </c>
      <c r="E23" s="305" t="s">
        <v>419</v>
      </c>
      <c r="F23" s="305" t="s">
        <v>412</v>
      </c>
      <c r="G23" s="304" t="s">
        <v>28</v>
      </c>
      <c r="H23" s="306">
        <v>288</v>
      </c>
      <c r="I23" s="628"/>
      <c r="J23" s="331">
        <f t="shared" si="1"/>
        <v>0</v>
      </c>
      <c r="K23" s="332">
        <v>0.08</v>
      </c>
      <c r="L23" s="331">
        <f t="shared" si="0"/>
        <v>0</v>
      </c>
      <c r="M23" s="509"/>
      <c r="N23" s="513"/>
      <c r="O23" s="286"/>
    </row>
    <row r="24" spans="1:15">
      <c r="A24" s="304">
        <v>16</v>
      </c>
      <c r="B24" s="305">
        <v>0</v>
      </c>
      <c r="C24" s="305" t="s">
        <v>420</v>
      </c>
      <c r="D24" s="305" t="s">
        <v>364</v>
      </c>
      <c r="E24" s="305" t="s">
        <v>421</v>
      </c>
      <c r="F24" s="305" t="s">
        <v>388</v>
      </c>
      <c r="G24" s="304" t="s">
        <v>28</v>
      </c>
      <c r="H24" s="306">
        <v>72</v>
      </c>
      <c r="I24" s="628"/>
      <c r="J24" s="331">
        <f t="shared" si="1"/>
        <v>0</v>
      </c>
      <c r="K24" s="332">
        <v>0.08</v>
      </c>
      <c r="L24" s="331">
        <f t="shared" si="0"/>
        <v>0</v>
      </c>
      <c r="M24" s="509"/>
      <c r="N24" s="513"/>
      <c r="O24" s="286"/>
    </row>
    <row r="25" spans="1:15" ht="45.75" customHeight="1">
      <c r="A25" s="304">
        <v>17</v>
      </c>
      <c r="B25" s="1028" t="s">
        <v>422</v>
      </c>
      <c r="C25" s="1028"/>
      <c r="D25" s="305">
        <v>35</v>
      </c>
      <c r="E25" s="305" t="s">
        <v>423</v>
      </c>
      <c r="F25" s="305" t="s">
        <v>424</v>
      </c>
      <c r="G25" s="305" t="s">
        <v>425</v>
      </c>
      <c r="H25" s="306">
        <v>48</v>
      </c>
      <c r="I25" s="628"/>
      <c r="J25" s="331">
        <f t="shared" si="1"/>
        <v>0</v>
      </c>
      <c r="K25" s="332">
        <v>0.08</v>
      </c>
      <c r="L25" s="331">
        <f t="shared" si="0"/>
        <v>0</v>
      </c>
      <c r="M25" s="509"/>
      <c r="N25" s="513"/>
      <c r="O25" s="286"/>
    </row>
    <row r="26" spans="1:15" ht="22.5" customHeight="1">
      <c r="A26" s="304">
        <v>18</v>
      </c>
      <c r="B26" s="1027" t="s">
        <v>426</v>
      </c>
      <c r="C26" s="1027"/>
      <c r="D26" s="1027"/>
      <c r="E26" s="1027"/>
      <c r="F26" s="1027"/>
      <c r="G26" s="333" t="s">
        <v>28</v>
      </c>
      <c r="H26" s="333">
        <v>50</v>
      </c>
      <c r="I26" s="628"/>
      <c r="J26" s="331">
        <f t="shared" si="1"/>
        <v>0</v>
      </c>
      <c r="K26" s="332">
        <v>0.08</v>
      </c>
      <c r="L26" s="331">
        <f t="shared" si="0"/>
        <v>0</v>
      </c>
      <c r="M26" s="522"/>
      <c r="N26" s="810"/>
      <c r="O26" s="286"/>
    </row>
    <row r="27" spans="1:15">
      <c r="A27" s="516"/>
      <c r="B27" s="514"/>
      <c r="C27" s="515"/>
      <c r="D27" s="515"/>
      <c r="E27" s="515"/>
      <c r="F27" s="516"/>
      <c r="G27" s="516"/>
      <c r="H27" s="286"/>
      <c r="I27" s="482" t="s">
        <v>427</v>
      </c>
      <c r="J27" s="482">
        <f>J9+J10+J11+J12+J13+J14+J15+J16+J18+J17+J19+J20+J21+J22+J23+J24+J25+J26</f>
        <v>0</v>
      </c>
      <c r="K27" s="667"/>
      <c r="L27" s="643">
        <f>L9+L10+L11+L12+L13+L14+L15+L16+L15+L17+L18+L19+L20+L21+L22+L23+L24+L25+L26</f>
        <v>0</v>
      </c>
      <c r="M27" s="516"/>
      <c r="N27" s="516"/>
      <c r="O27" s="286"/>
    </row>
    <row r="28" spans="1:15">
      <c r="A28" s="286"/>
      <c r="B28" s="286"/>
      <c r="C28" s="286"/>
      <c r="D28" s="286"/>
      <c r="E28" s="286"/>
      <c r="F28" s="286"/>
      <c r="G28" s="286"/>
      <c r="H28" s="286"/>
      <c r="I28" s="529"/>
      <c r="J28" s="530"/>
      <c r="K28" s="660"/>
      <c r="L28" s="530"/>
      <c r="M28" s="286"/>
      <c r="N28" s="286"/>
      <c r="O28" s="286"/>
    </row>
    <row r="32" spans="1:15">
      <c r="B32" s="931" t="s">
        <v>50</v>
      </c>
      <c r="C32" s="931"/>
      <c r="D32" s="931"/>
      <c r="E32" s="922"/>
      <c r="F32" s="922"/>
      <c r="G32" s="922"/>
      <c r="H32" s="922"/>
      <c r="I32" s="3" t="s">
        <v>83</v>
      </c>
    </row>
    <row r="33" spans="2:13">
      <c r="B33" s="922"/>
      <c r="C33" s="922"/>
      <c r="D33" s="922"/>
      <c r="E33" s="922"/>
      <c r="F33" s="922"/>
      <c r="G33" s="922"/>
      <c r="H33" s="922"/>
      <c r="I33" s="922"/>
    </row>
    <row r="34" spans="2:13">
      <c r="B34" s="913" t="s">
        <v>51</v>
      </c>
      <c r="C34" s="913"/>
      <c r="D34" s="913"/>
      <c r="E34" s="913"/>
      <c r="F34" s="913"/>
      <c r="G34" s="913"/>
      <c r="H34" s="913"/>
      <c r="I34" s="913"/>
      <c r="J34" s="913"/>
      <c r="K34" s="913"/>
      <c r="L34" s="913"/>
      <c r="M34" s="913"/>
    </row>
    <row r="35" spans="2:13">
      <c r="B35" s="913" t="s">
        <v>52</v>
      </c>
      <c r="C35" s="913"/>
      <c r="D35" s="913"/>
      <c r="E35" s="913"/>
      <c r="F35" s="913"/>
      <c r="G35" s="913"/>
      <c r="H35" s="913"/>
      <c r="I35" s="913"/>
      <c r="J35" s="913"/>
      <c r="K35" s="913"/>
      <c r="L35" s="913"/>
    </row>
    <row r="36" spans="2:13">
      <c r="B36" s="922"/>
      <c r="C36" s="922"/>
      <c r="D36" s="922"/>
      <c r="E36" s="922"/>
      <c r="F36" s="922"/>
      <c r="G36" s="922"/>
      <c r="H36" s="922"/>
      <c r="I36" s="922"/>
    </row>
    <row r="37" spans="2:13">
      <c r="B37" s="913" t="s">
        <v>53</v>
      </c>
      <c r="C37" s="913"/>
      <c r="D37" s="913"/>
      <c r="E37" s="913"/>
      <c r="F37" s="913"/>
      <c r="G37" s="913"/>
      <c r="H37" s="913"/>
      <c r="I37" s="913"/>
      <c r="J37" s="913"/>
      <c r="K37" s="913"/>
      <c r="L37" s="913"/>
    </row>
  </sheetData>
  <mergeCells count="23">
    <mergeCell ref="M2:N2"/>
    <mergeCell ref="B37:L37"/>
    <mergeCell ref="B26:F26"/>
    <mergeCell ref="B33:I33"/>
    <mergeCell ref="B34:M34"/>
    <mergeCell ref="B35:L35"/>
    <mergeCell ref="B36:I36"/>
    <mergeCell ref="B32:D32"/>
    <mergeCell ref="E32:H32"/>
    <mergeCell ref="B25:C25"/>
    <mergeCell ref="A4:N4"/>
    <mergeCell ref="G6:J6"/>
    <mergeCell ref="A7:A8"/>
    <mergeCell ref="B7:C7"/>
    <mergeCell ref="D7:F7"/>
    <mergeCell ref="G7:G8"/>
    <mergeCell ref="M7:M8"/>
    <mergeCell ref="N7:N8"/>
    <mergeCell ref="H7:H8"/>
    <mergeCell ref="I7:I8"/>
    <mergeCell ref="J7:J8"/>
    <mergeCell ref="K7:K8"/>
    <mergeCell ref="L7:L8"/>
  </mergeCells>
  <pageMargins left="0.25" right="0.25" top="0.75" bottom="0.75" header="0.3" footer="0.3"/>
  <pageSetup paperSize="9" fitToWidth="0" fitToHeight="0"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N19"/>
  <sheetViews>
    <sheetView zoomScaleNormal="100" workbookViewId="0">
      <selection activeCell="N1" sqref="N1"/>
    </sheetView>
  </sheetViews>
  <sheetFormatPr defaultRowHeight="14.25"/>
  <cols>
    <col min="1" max="1" width="4" customWidth="1"/>
    <col min="2" max="2" width="6.5" customWidth="1"/>
    <col min="3" max="3" width="7" customWidth="1"/>
    <col min="4" max="4" width="7.5" customWidth="1"/>
    <col min="5" max="5" width="7.125" customWidth="1"/>
    <col min="6" max="6" width="6.875" customWidth="1"/>
    <col min="7" max="7" width="5.25" customWidth="1"/>
    <col min="8" max="8" width="4.75" customWidth="1"/>
    <col min="9" max="9" width="7.625" style="243" customWidth="1"/>
    <col min="10" max="10" width="10.75" style="243" customWidth="1"/>
    <col min="11" max="11" width="5.125" customWidth="1"/>
    <col min="12" max="12" width="10.375" style="243" customWidth="1"/>
    <col min="13" max="13" width="6.875" customWidth="1"/>
    <col min="14" max="14" width="12.625" customWidth="1"/>
  </cols>
  <sheetData>
    <row r="1" spans="1:14" ht="14.25" customHeight="1">
      <c r="A1" s="1033" t="s">
        <v>484</v>
      </c>
      <c r="B1" s="1033"/>
      <c r="C1" s="1033"/>
      <c r="D1" s="1033"/>
      <c r="E1" s="1033"/>
      <c r="F1" s="1033"/>
      <c r="G1" s="1033"/>
      <c r="H1" s="1033"/>
      <c r="I1" s="1033"/>
      <c r="J1" s="1033"/>
      <c r="K1" s="1033"/>
      <c r="L1" s="1033"/>
      <c r="M1" s="1033"/>
      <c r="N1" s="900" t="s">
        <v>485</v>
      </c>
    </row>
    <row r="2" spans="1:14">
      <c r="A2" s="1034" t="s">
        <v>428</v>
      </c>
      <c r="B2" s="1034"/>
      <c r="C2" s="1034"/>
      <c r="D2" s="1034"/>
      <c r="E2" s="1034"/>
      <c r="F2" s="1034"/>
      <c r="G2" s="1034"/>
      <c r="H2" s="1034"/>
      <c r="I2" s="1034"/>
      <c r="J2" s="1034"/>
      <c r="K2" s="1034"/>
      <c r="L2" s="1034"/>
      <c r="M2" s="1034"/>
      <c r="N2" s="649"/>
    </row>
    <row r="3" spans="1:14">
      <c r="A3" s="668" t="s">
        <v>349</v>
      </c>
      <c r="B3" s="636"/>
      <c r="C3" s="636"/>
      <c r="D3" s="636"/>
      <c r="E3" s="636"/>
      <c r="F3" s="637"/>
      <c r="G3" s="664"/>
      <c r="H3" s="636"/>
      <c r="I3" s="1030"/>
      <c r="J3" s="1030"/>
      <c r="K3" s="1030"/>
      <c r="L3" s="1030"/>
      <c r="M3" s="1030"/>
      <c r="N3" s="664"/>
    </row>
    <row r="4" spans="1:14" ht="14.25" customHeight="1">
      <c r="A4" s="1031" t="s">
        <v>351</v>
      </c>
      <c r="B4" s="1032" t="s">
        <v>352</v>
      </c>
      <c r="C4" s="1032"/>
      <c r="D4" s="1032" t="s">
        <v>353</v>
      </c>
      <c r="E4" s="1032"/>
      <c r="F4" s="1032"/>
      <c r="G4" s="1023" t="s">
        <v>4</v>
      </c>
      <c r="H4" s="1023" t="s">
        <v>5</v>
      </c>
      <c r="I4" s="1024" t="s">
        <v>355</v>
      </c>
      <c r="J4" s="1024" t="s">
        <v>457</v>
      </c>
      <c r="K4" s="1035" t="s">
        <v>356</v>
      </c>
      <c r="L4" s="1024" t="s">
        <v>458</v>
      </c>
      <c r="M4" s="1021" t="s">
        <v>357</v>
      </c>
      <c r="N4" s="1022" t="s">
        <v>479</v>
      </c>
    </row>
    <row r="5" spans="1:14" ht="41.25" customHeight="1">
      <c r="A5" s="1031"/>
      <c r="B5" s="817" t="s">
        <v>358</v>
      </c>
      <c r="C5" s="811" t="s">
        <v>359</v>
      </c>
      <c r="D5" s="811" t="s">
        <v>360</v>
      </c>
      <c r="E5" s="811" t="s">
        <v>359</v>
      </c>
      <c r="F5" s="818" t="s">
        <v>361</v>
      </c>
      <c r="G5" s="1023"/>
      <c r="H5" s="1023"/>
      <c r="I5" s="1024"/>
      <c r="J5" s="1024"/>
      <c r="K5" s="1035"/>
      <c r="L5" s="1024"/>
      <c r="M5" s="1021"/>
      <c r="N5" s="1022"/>
    </row>
    <row r="6" spans="1:14">
      <c r="A6" s="304">
        <v>1</v>
      </c>
      <c r="B6" s="305" t="s">
        <v>376</v>
      </c>
      <c r="C6" s="329" t="s">
        <v>383</v>
      </c>
      <c r="D6" s="523" t="s">
        <v>429</v>
      </c>
      <c r="E6" s="329" t="s">
        <v>368</v>
      </c>
      <c r="F6" s="322" t="s">
        <v>430</v>
      </c>
      <c r="G6" s="304" t="s">
        <v>28</v>
      </c>
      <c r="H6" s="524">
        <v>108</v>
      </c>
      <c r="I6" s="511"/>
      <c r="J6" s="531">
        <f>I6*H6</f>
        <v>0</v>
      </c>
      <c r="K6" s="314">
        <v>0.08</v>
      </c>
      <c r="L6" s="532">
        <f>J6+(J6*K6)</f>
        <v>0</v>
      </c>
      <c r="M6" s="814"/>
      <c r="N6" s="815"/>
    </row>
    <row r="7" spans="1:14" ht="31.5">
      <c r="A7" s="304">
        <v>2</v>
      </c>
      <c r="B7" s="305" t="s">
        <v>376</v>
      </c>
      <c r="C7" s="305" t="s">
        <v>383</v>
      </c>
      <c r="D7" s="525" t="s">
        <v>429</v>
      </c>
      <c r="E7" s="305" t="s">
        <v>371</v>
      </c>
      <c r="F7" s="322" t="s">
        <v>431</v>
      </c>
      <c r="G7" s="526" t="s">
        <v>28</v>
      </c>
      <c r="H7" s="306">
        <v>396</v>
      </c>
      <c r="I7" s="511"/>
      <c r="J7" s="532">
        <f>I7*H7</f>
        <v>0</v>
      </c>
      <c r="K7" s="314">
        <v>0.08</v>
      </c>
      <c r="L7" s="532">
        <f>J7+(J7*K7)</f>
        <v>0</v>
      </c>
      <c r="M7" s="510"/>
      <c r="N7" s="816"/>
    </row>
    <row r="8" spans="1:14">
      <c r="A8" s="304">
        <v>3</v>
      </c>
      <c r="B8" s="305" t="s">
        <v>376</v>
      </c>
      <c r="C8" s="305" t="s">
        <v>391</v>
      </c>
      <c r="D8" s="525" t="s">
        <v>429</v>
      </c>
      <c r="E8" s="305" t="s">
        <v>385</v>
      </c>
      <c r="F8" s="322" t="s">
        <v>430</v>
      </c>
      <c r="G8" s="304" t="s">
        <v>28</v>
      </c>
      <c r="H8" s="306">
        <v>216</v>
      </c>
      <c r="I8" s="511"/>
      <c r="J8" s="531">
        <f>I8*H8</f>
        <v>0</v>
      </c>
      <c r="K8" s="314">
        <v>0.08</v>
      </c>
      <c r="L8" s="532">
        <f>J8+(J8*K8)</f>
        <v>0</v>
      </c>
      <c r="M8" s="510"/>
      <c r="N8" s="816"/>
    </row>
    <row r="9" spans="1:14">
      <c r="A9" s="516"/>
      <c r="B9" s="514"/>
      <c r="C9" s="515"/>
      <c r="D9" s="515"/>
      <c r="E9" s="515"/>
      <c r="F9" s="516"/>
      <c r="G9" s="516"/>
      <c r="H9" s="527"/>
      <c r="I9" s="485" t="s">
        <v>165</v>
      </c>
      <c r="J9" s="482">
        <f>J6+J7+J8</f>
        <v>0</v>
      </c>
      <c r="K9" s="484"/>
      <c r="L9" s="482">
        <f>L6+L7+L8</f>
        <v>0</v>
      </c>
      <c r="M9" s="528"/>
      <c r="N9" s="516"/>
    </row>
    <row r="10" spans="1:14">
      <c r="A10" s="286"/>
      <c r="B10" s="286"/>
      <c r="C10" s="286"/>
      <c r="D10" s="286"/>
      <c r="E10" s="286"/>
      <c r="F10" s="286"/>
      <c r="G10" s="286"/>
      <c r="H10" s="286"/>
      <c r="I10" s="529"/>
      <c r="J10" s="529"/>
      <c r="K10" s="286"/>
      <c r="L10" s="530"/>
      <c r="M10" s="286"/>
      <c r="N10" s="286"/>
    </row>
    <row r="11" spans="1:14">
      <c r="A11" s="286"/>
      <c r="B11" s="286"/>
      <c r="C11" s="286"/>
      <c r="D11" s="286"/>
      <c r="E11" s="286"/>
      <c r="F11" s="286"/>
      <c r="G11" s="286"/>
      <c r="H11" s="286"/>
      <c r="I11" s="530"/>
      <c r="J11" s="530"/>
      <c r="K11" s="286"/>
      <c r="L11" s="530"/>
      <c r="M11" s="286"/>
      <c r="N11" s="286"/>
    </row>
    <row r="14" spans="1:14">
      <c r="B14" s="931" t="s">
        <v>50</v>
      </c>
      <c r="C14" s="931"/>
      <c r="D14" s="931"/>
      <c r="E14" s="922"/>
      <c r="F14" s="922"/>
      <c r="G14" s="922"/>
      <c r="H14" s="922"/>
      <c r="I14" s="3" t="s">
        <v>83</v>
      </c>
    </row>
    <row r="15" spans="1:14">
      <c r="B15" s="922"/>
      <c r="C15" s="922"/>
      <c r="D15" s="922"/>
      <c r="E15" s="922"/>
      <c r="F15" s="922"/>
      <c r="G15" s="922"/>
      <c r="H15" s="922"/>
      <c r="I15" s="922"/>
    </row>
    <row r="16" spans="1:14">
      <c r="B16" s="913" t="s">
        <v>51</v>
      </c>
      <c r="C16" s="913"/>
      <c r="D16" s="913"/>
      <c r="E16" s="913"/>
      <c r="F16" s="913"/>
      <c r="G16" s="913"/>
      <c r="H16" s="913"/>
      <c r="I16" s="913"/>
      <c r="J16" s="913"/>
      <c r="K16" s="913"/>
    </row>
    <row r="17" spans="2:10">
      <c r="B17" s="218" t="s">
        <v>52</v>
      </c>
      <c r="C17" s="218"/>
      <c r="D17" s="218"/>
      <c r="E17" s="218"/>
      <c r="F17" s="218"/>
      <c r="G17" s="218"/>
      <c r="H17" s="218"/>
      <c r="I17" s="334"/>
    </row>
    <row r="18" spans="2:10">
      <c r="B18" s="922"/>
      <c r="C18" s="922"/>
      <c r="D18" s="922"/>
      <c r="E18" s="922"/>
      <c r="F18" s="922"/>
      <c r="G18" s="922"/>
      <c r="H18" s="922"/>
      <c r="I18" s="922"/>
    </row>
    <row r="19" spans="2:10">
      <c r="B19" s="913" t="s">
        <v>53</v>
      </c>
      <c r="C19" s="913"/>
      <c r="D19" s="913"/>
      <c r="E19" s="913"/>
      <c r="F19" s="913"/>
      <c r="G19" s="913"/>
      <c r="H19" s="913"/>
      <c r="I19" s="913"/>
      <c r="J19" s="913"/>
    </row>
  </sheetData>
  <mergeCells count="20">
    <mergeCell ref="B19:J19"/>
    <mergeCell ref="K4:K5"/>
    <mergeCell ref="B14:D14"/>
    <mergeCell ref="E14:H14"/>
    <mergeCell ref="B15:I15"/>
    <mergeCell ref="B16:K16"/>
    <mergeCell ref="B18:I18"/>
    <mergeCell ref="N4:N5"/>
    <mergeCell ref="A1:M1"/>
    <mergeCell ref="A2:M2"/>
    <mergeCell ref="I3:M3"/>
    <mergeCell ref="A4:A5"/>
    <mergeCell ref="B4:C4"/>
    <mergeCell ref="D4:F4"/>
    <mergeCell ref="G4:G5"/>
    <mergeCell ref="H4:H5"/>
    <mergeCell ref="I4:I5"/>
    <mergeCell ref="J4:J5"/>
    <mergeCell ref="L4:L5"/>
    <mergeCell ref="M4:M5"/>
  </mergeCells>
  <pageMargins left="0.70000000000000007" right="0.70000000000000007" top="0.75" bottom="0.75" header="0.30000000000000004" footer="0.30000000000000004"/>
  <pageSetup paperSize="9"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ME37"/>
  <sheetViews>
    <sheetView topLeftCell="A19" zoomScaleNormal="100" workbookViewId="0">
      <selection activeCell="M14" sqref="M14"/>
    </sheetView>
  </sheetViews>
  <sheetFormatPr defaultRowHeight="15"/>
  <cols>
    <col min="1" max="1" width="4.125" style="40" customWidth="1"/>
    <col min="2" max="2" width="67" style="4" customWidth="1"/>
    <col min="3" max="3" width="5.625" style="4" customWidth="1"/>
    <col min="4" max="4" width="6.375" style="40" customWidth="1"/>
    <col min="5" max="5" width="8.125" style="174" customWidth="1"/>
    <col min="6" max="6" width="9.75" style="174" customWidth="1"/>
    <col min="7" max="7" width="5.875" style="4" customWidth="1"/>
    <col min="8" max="8" width="10" style="174" bestFit="1" customWidth="1"/>
    <col min="9" max="9" width="10.25" style="4" customWidth="1"/>
    <col min="10" max="1019" width="8.125" style="4" customWidth="1"/>
    <col min="1020" max="1020" width="9" customWidth="1"/>
  </cols>
  <sheetData>
    <row r="1" spans="1:9">
      <c r="A1" s="935" t="s">
        <v>166</v>
      </c>
      <c r="B1" s="935"/>
      <c r="C1" s="1"/>
      <c r="D1" s="2"/>
      <c r="E1" s="153"/>
      <c r="F1" s="153"/>
      <c r="G1" s="1"/>
      <c r="H1" s="936" t="s">
        <v>55</v>
      </c>
      <c r="I1" s="936"/>
    </row>
    <row r="2" spans="1:9" ht="28.5">
      <c r="A2" s="250" t="s">
        <v>2</v>
      </c>
      <c r="B2" s="251" t="s">
        <v>3</v>
      </c>
      <c r="C2" s="250" t="s">
        <v>4</v>
      </c>
      <c r="D2" s="250" t="s">
        <v>5</v>
      </c>
      <c r="E2" s="252" t="s">
        <v>167</v>
      </c>
      <c r="F2" s="606" t="s">
        <v>168</v>
      </c>
      <c r="G2" s="604" t="s">
        <v>8</v>
      </c>
      <c r="H2" s="835" t="s">
        <v>9</v>
      </c>
      <c r="I2" s="832" t="s">
        <v>479</v>
      </c>
    </row>
    <row r="3" spans="1:9" ht="31.5" customHeight="1">
      <c r="A3" s="933">
        <v>1</v>
      </c>
      <c r="B3" s="937" t="s">
        <v>169</v>
      </c>
      <c r="C3" s="938"/>
      <c r="D3" s="938"/>
      <c r="E3" s="938"/>
      <c r="F3" s="364"/>
      <c r="G3" s="364"/>
      <c r="H3" s="364"/>
      <c r="I3" s="795"/>
    </row>
    <row r="4" spans="1:9">
      <c r="A4" s="933"/>
      <c r="B4" s="50" t="s">
        <v>170</v>
      </c>
      <c r="C4" s="51" t="s">
        <v>12</v>
      </c>
      <c r="D4" s="51">
        <v>100</v>
      </c>
      <c r="E4" s="9"/>
      <c r="F4" s="9">
        <f>D4*E4</f>
        <v>0</v>
      </c>
      <c r="G4" s="52">
        <v>0.08</v>
      </c>
      <c r="H4" s="697">
        <f>F4+(F4*G4)</f>
        <v>0</v>
      </c>
      <c r="I4" s="786"/>
    </row>
    <row r="5" spans="1:9">
      <c r="A5" s="933"/>
      <c r="B5" s="50" t="s">
        <v>171</v>
      </c>
      <c r="C5" s="51" t="s">
        <v>12</v>
      </c>
      <c r="D5" s="51">
        <v>100</v>
      </c>
      <c r="E5" s="9"/>
      <c r="F5" s="9">
        <f>D5*E5</f>
        <v>0</v>
      </c>
      <c r="G5" s="52">
        <v>0.08</v>
      </c>
      <c r="H5" s="697">
        <f>F5+(F5*G5)</f>
        <v>0</v>
      </c>
      <c r="I5" s="786"/>
    </row>
    <row r="6" spans="1:9">
      <c r="A6" s="933"/>
      <c r="B6" s="80" t="s">
        <v>172</v>
      </c>
      <c r="C6" s="81" t="s">
        <v>12</v>
      </c>
      <c r="D6" s="81">
        <v>100</v>
      </c>
      <c r="E6" s="82"/>
      <c r="F6" s="554">
        <f>D6*E6</f>
        <v>0</v>
      </c>
      <c r="G6" s="555">
        <v>0.08</v>
      </c>
      <c r="H6" s="698">
        <f>F6+(F6*G6)</f>
        <v>0</v>
      </c>
      <c r="I6" s="786"/>
    </row>
    <row r="7" spans="1:9" ht="45" customHeight="1">
      <c r="A7" s="934">
        <v>2</v>
      </c>
      <c r="B7" s="905" t="s">
        <v>173</v>
      </c>
      <c r="C7" s="906"/>
      <c r="D7" s="906"/>
      <c r="E7" s="906"/>
      <c r="F7" s="567"/>
      <c r="G7" s="553"/>
      <c r="H7" s="551"/>
      <c r="I7" s="789"/>
    </row>
    <row r="8" spans="1:9">
      <c r="A8" s="934"/>
      <c r="B8" s="6" t="s">
        <v>174</v>
      </c>
      <c r="C8" s="7" t="s">
        <v>175</v>
      </c>
      <c r="D8" s="7">
        <v>100</v>
      </c>
      <c r="E8" s="11"/>
      <c r="F8" s="114">
        <f t="shared" ref="F8:F13" si="0">D8*E8</f>
        <v>0</v>
      </c>
      <c r="G8" s="568">
        <v>0.08</v>
      </c>
      <c r="H8" s="699">
        <f t="shared" ref="H8:H13" si="1">F8+(F8*G8)</f>
        <v>0</v>
      </c>
      <c r="I8" s="786"/>
    </row>
    <row r="9" spans="1:9">
      <c r="A9" s="934"/>
      <c r="B9" s="6" t="s">
        <v>176</v>
      </c>
      <c r="C9" s="7" t="s">
        <v>175</v>
      </c>
      <c r="D9" s="7">
        <v>3500</v>
      </c>
      <c r="E9" s="11"/>
      <c r="F9" s="11">
        <f t="shared" si="0"/>
        <v>0</v>
      </c>
      <c r="G9" s="52">
        <v>0.08</v>
      </c>
      <c r="H9" s="700">
        <f t="shared" si="1"/>
        <v>0</v>
      </c>
      <c r="I9" s="786"/>
    </row>
    <row r="10" spans="1:9">
      <c r="A10" s="934"/>
      <c r="B10" s="6" t="s">
        <v>177</v>
      </c>
      <c r="C10" s="7" t="s">
        <v>175</v>
      </c>
      <c r="D10" s="7">
        <v>5500</v>
      </c>
      <c r="E10" s="11"/>
      <c r="F10" s="11">
        <f t="shared" si="0"/>
        <v>0</v>
      </c>
      <c r="G10" s="52">
        <v>0.08</v>
      </c>
      <c r="H10" s="700">
        <f t="shared" si="1"/>
        <v>0</v>
      </c>
      <c r="I10" s="786"/>
    </row>
    <row r="11" spans="1:9">
      <c r="A11" s="934"/>
      <c r="B11" s="6" t="s">
        <v>178</v>
      </c>
      <c r="C11" s="7" t="s">
        <v>175</v>
      </c>
      <c r="D11" s="7">
        <v>2000</v>
      </c>
      <c r="E11" s="11"/>
      <c r="F11" s="11">
        <f t="shared" si="0"/>
        <v>0</v>
      </c>
      <c r="G11" s="52">
        <v>0.08</v>
      </c>
      <c r="H11" s="700">
        <f t="shared" si="1"/>
        <v>0</v>
      </c>
      <c r="I11" s="786"/>
    </row>
    <row r="12" spans="1:9">
      <c r="A12" s="934"/>
      <c r="B12" s="6" t="s">
        <v>179</v>
      </c>
      <c r="C12" s="7" t="s">
        <v>175</v>
      </c>
      <c r="D12" s="7">
        <v>100</v>
      </c>
      <c r="E12" s="11"/>
      <c r="F12" s="11">
        <f t="shared" si="0"/>
        <v>0</v>
      </c>
      <c r="G12" s="52">
        <v>0.08</v>
      </c>
      <c r="H12" s="700">
        <f t="shared" si="1"/>
        <v>0</v>
      </c>
      <c r="I12" s="786"/>
    </row>
    <row r="13" spans="1:9" ht="11.25" customHeight="1">
      <c r="A13" s="934"/>
      <c r="B13" s="6" t="s">
        <v>180</v>
      </c>
      <c r="C13" s="7" t="s">
        <v>175</v>
      </c>
      <c r="D13" s="7">
        <v>100</v>
      </c>
      <c r="E13" s="11"/>
      <c r="F13" s="569">
        <f t="shared" si="0"/>
        <v>0</v>
      </c>
      <c r="G13" s="555">
        <v>0.08</v>
      </c>
      <c r="H13" s="701">
        <f t="shared" si="1"/>
        <v>0</v>
      </c>
      <c r="I13" s="786"/>
    </row>
    <row r="14" spans="1:9" ht="61.5" customHeight="1">
      <c r="A14" s="405">
        <v>3</v>
      </c>
      <c r="B14" s="939" t="s">
        <v>181</v>
      </c>
      <c r="C14" s="940"/>
      <c r="D14" s="940"/>
      <c r="E14" s="940"/>
      <c r="F14" s="551"/>
      <c r="G14" s="553"/>
      <c r="H14" s="551"/>
      <c r="I14" s="789"/>
    </row>
    <row r="15" spans="1:9" ht="12" customHeight="1">
      <c r="A15" s="405"/>
      <c r="B15" s="50" t="s">
        <v>182</v>
      </c>
      <c r="C15" s="51" t="s">
        <v>12</v>
      </c>
      <c r="D15" s="51">
        <v>100</v>
      </c>
      <c r="E15" s="349"/>
      <c r="F15" s="556">
        <f t="shared" ref="F15:F20" si="2">D15*E15</f>
        <v>0</v>
      </c>
      <c r="G15" s="557">
        <v>0.08</v>
      </c>
      <c r="H15" s="702">
        <f t="shared" ref="H15:H20" si="3">F15+(F15*G15)</f>
        <v>0</v>
      </c>
      <c r="I15" s="786"/>
    </row>
    <row r="16" spans="1:9">
      <c r="A16" s="405"/>
      <c r="B16" s="50" t="s">
        <v>183</v>
      </c>
      <c r="C16" s="51" t="s">
        <v>12</v>
      </c>
      <c r="D16" s="51">
        <v>3000</v>
      </c>
      <c r="E16" s="349"/>
      <c r="F16" s="9">
        <f t="shared" si="2"/>
        <v>0</v>
      </c>
      <c r="G16" s="52">
        <v>0.08</v>
      </c>
      <c r="H16" s="697">
        <f t="shared" si="3"/>
        <v>0</v>
      </c>
      <c r="I16" s="786"/>
    </row>
    <row r="17" spans="1:1019">
      <c r="A17" s="405"/>
      <c r="B17" s="50" t="s">
        <v>184</v>
      </c>
      <c r="C17" s="51" t="s">
        <v>12</v>
      </c>
      <c r="D17" s="51">
        <v>5000</v>
      </c>
      <c r="E17" s="349"/>
      <c r="F17" s="9">
        <f t="shared" si="2"/>
        <v>0</v>
      </c>
      <c r="G17" s="52">
        <v>0.08</v>
      </c>
      <c r="H17" s="697">
        <f t="shared" si="3"/>
        <v>0</v>
      </c>
      <c r="I17" s="786"/>
    </row>
    <row r="18" spans="1:1019">
      <c r="A18" s="405"/>
      <c r="B18" s="50" t="s">
        <v>185</v>
      </c>
      <c r="C18" s="51" t="s">
        <v>12</v>
      </c>
      <c r="D18" s="51">
        <v>3000</v>
      </c>
      <c r="E18" s="349"/>
      <c r="F18" s="9">
        <f t="shared" si="2"/>
        <v>0</v>
      </c>
      <c r="G18" s="52">
        <v>0.08</v>
      </c>
      <c r="H18" s="697">
        <f t="shared" si="3"/>
        <v>0</v>
      </c>
      <c r="I18" s="786"/>
    </row>
    <row r="19" spans="1:1019" ht="16.5" customHeight="1">
      <c r="A19" s="405"/>
      <c r="B19" s="176" t="s">
        <v>186</v>
      </c>
      <c r="C19" s="148" t="s">
        <v>12</v>
      </c>
      <c r="D19" s="148">
        <v>10</v>
      </c>
      <c r="E19" s="406"/>
      <c r="F19" s="9">
        <f t="shared" si="2"/>
        <v>0</v>
      </c>
      <c r="G19" s="52">
        <v>0.08</v>
      </c>
      <c r="H19" s="697">
        <f t="shared" si="3"/>
        <v>0</v>
      </c>
      <c r="I19" s="786"/>
    </row>
    <row r="20" spans="1:1019" ht="42" customHeight="1">
      <c r="A20" s="5">
        <v>4</v>
      </c>
      <c r="B20" s="363" t="s">
        <v>187</v>
      </c>
      <c r="C20" s="154" t="s">
        <v>111</v>
      </c>
      <c r="D20" s="154">
        <v>1000</v>
      </c>
      <c r="E20" s="155"/>
      <c r="F20" s="156">
        <f t="shared" si="2"/>
        <v>0</v>
      </c>
      <c r="G20" s="52">
        <v>0.08</v>
      </c>
      <c r="H20" s="703">
        <f t="shared" si="3"/>
        <v>0</v>
      </c>
      <c r="I20" s="786"/>
    </row>
    <row r="21" spans="1:1019" ht="57.75" customHeight="1">
      <c r="A21" s="904">
        <v>5</v>
      </c>
      <c r="B21" s="941" t="s">
        <v>188</v>
      </c>
      <c r="C21" s="942"/>
      <c r="D21" s="942"/>
      <c r="E21" s="942"/>
      <c r="F21" s="365"/>
      <c r="G21" s="570"/>
      <c r="H21" s="793"/>
      <c r="I21" s="789"/>
    </row>
    <row r="22" spans="1:1019" s="13" customFormat="1" ht="17.25" customHeight="1">
      <c r="A22" s="904"/>
      <c r="B22" s="158" t="s">
        <v>189</v>
      </c>
      <c r="C22" s="159" t="s">
        <v>175</v>
      </c>
      <c r="D22" s="159">
        <v>400</v>
      </c>
      <c r="E22" s="160"/>
      <c r="F22" s="9">
        <f>D22*E22</f>
        <v>0</v>
      </c>
      <c r="G22" s="52">
        <v>0.08</v>
      </c>
      <c r="H22" s="704">
        <f>F22+(F22*G22)</f>
        <v>0</v>
      </c>
      <c r="I22" s="787"/>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c r="LO22" s="12"/>
      <c r="LP22" s="12"/>
      <c r="LQ22" s="12"/>
      <c r="LR22" s="12"/>
      <c r="LS22" s="12"/>
      <c r="LT22" s="12"/>
      <c r="LU22" s="12"/>
      <c r="LV22" s="12"/>
      <c r="LW22" s="12"/>
      <c r="LX22" s="12"/>
      <c r="LY22" s="12"/>
      <c r="LZ22" s="12"/>
      <c r="MA22" s="12"/>
      <c r="MB22" s="12"/>
      <c r="MC22" s="12"/>
      <c r="MD22" s="12"/>
      <c r="ME22" s="12"/>
      <c r="MF22" s="12"/>
      <c r="MG22" s="12"/>
      <c r="MH22" s="12"/>
      <c r="MI22" s="12"/>
      <c r="MJ22" s="12"/>
      <c r="MK22" s="12"/>
      <c r="ML22" s="12"/>
      <c r="MM22" s="12"/>
      <c r="MN22" s="12"/>
      <c r="MO22" s="12"/>
      <c r="MP22" s="12"/>
      <c r="MQ22" s="12"/>
      <c r="MR22" s="12"/>
      <c r="MS22" s="12"/>
      <c r="MT22" s="12"/>
      <c r="MU22" s="12"/>
      <c r="MV22" s="12"/>
      <c r="MW22" s="12"/>
      <c r="MX22" s="12"/>
      <c r="MY22" s="12"/>
      <c r="MZ22" s="12"/>
      <c r="NA22" s="12"/>
      <c r="NB22" s="12"/>
      <c r="NC22" s="12"/>
      <c r="ND22" s="12"/>
      <c r="NE22" s="12"/>
      <c r="NF22" s="12"/>
      <c r="NG22" s="12"/>
      <c r="NH22" s="12"/>
      <c r="NI22" s="12"/>
      <c r="NJ22" s="12"/>
      <c r="NK22" s="12"/>
      <c r="NL22" s="12"/>
      <c r="NM22" s="12"/>
      <c r="NN22" s="12"/>
      <c r="NO22" s="12"/>
      <c r="NP22" s="12"/>
      <c r="NQ22" s="12"/>
      <c r="NR22" s="12"/>
      <c r="NS22" s="12"/>
      <c r="NT22" s="12"/>
      <c r="NU22" s="12"/>
      <c r="NV22" s="12"/>
      <c r="NW22" s="12"/>
      <c r="NX22" s="12"/>
      <c r="NY22" s="12"/>
      <c r="NZ22" s="12"/>
      <c r="OA22" s="12"/>
      <c r="OB22" s="12"/>
      <c r="OC22" s="12"/>
      <c r="OD22" s="12"/>
      <c r="OE22" s="12"/>
      <c r="OF22" s="12"/>
      <c r="OG22" s="12"/>
      <c r="OH22" s="12"/>
      <c r="OI22" s="12"/>
      <c r="OJ22" s="12"/>
      <c r="OK22" s="12"/>
      <c r="OL22" s="12"/>
      <c r="OM22" s="12"/>
      <c r="ON22" s="12"/>
      <c r="OO22" s="12"/>
      <c r="OP22" s="12"/>
      <c r="OQ22" s="12"/>
      <c r="OR22" s="12"/>
      <c r="OS22" s="12"/>
      <c r="OT22" s="12"/>
      <c r="OU22" s="12"/>
      <c r="OV22" s="12"/>
      <c r="OW22" s="12"/>
      <c r="OX22" s="12"/>
      <c r="OY22" s="12"/>
      <c r="OZ22" s="12"/>
      <c r="PA22" s="12"/>
      <c r="PB22" s="12"/>
      <c r="PC22" s="12"/>
      <c r="PD22" s="12"/>
      <c r="PE22" s="12"/>
      <c r="PF22" s="12"/>
      <c r="PG22" s="12"/>
      <c r="PH22" s="12"/>
      <c r="PI22" s="12"/>
      <c r="PJ22" s="12"/>
      <c r="PK22" s="12"/>
      <c r="PL22" s="12"/>
      <c r="PM22" s="12"/>
      <c r="PN22" s="12"/>
      <c r="PO22" s="12"/>
      <c r="PP22" s="12"/>
      <c r="PQ22" s="12"/>
      <c r="PR22" s="12"/>
      <c r="PS22" s="12"/>
      <c r="PT22" s="12"/>
      <c r="PU22" s="12"/>
      <c r="PV22" s="12"/>
      <c r="PW22" s="12"/>
      <c r="PX22" s="12"/>
      <c r="PY22" s="12"/>
      <c r="PZ22" s="12"/>
      <c r="QA22" s="12"/>
      <c r="QB22" s="12"/>
      <c r="QC22" s="12"/>
      <c r="QD22" s="12"/>
      <c r="QE22" s="12"/>
      <c r="QF22" s="12"/>
      <c r="QG22" s="12"/>
      <c r="QH22" s="12"/>
      <c r="QI22" s="12"/>
      <c r="QJ22" s="12"/>
      <c r="QK22" s="12"/>
      <c r="QL22" s="12"/>
      <c r="QM22" s="12"/>
      <c r="QN22" s="12"/>
      <c r="QO22" s="12"/>
      <c r="QP22" s="12"/>
      <c r="QQ22" s="12"/>
      <c r="QR22" s="12"/>
      <c r="QS22" s="12"/>
      <c r="QT22" s="12"/>
      <c r="QU22" s="12"/>
      <c r="QV22" s="12"/>
      <c r="QW22" s="12"/>
      <c r="QX22" s="12"/>
      <c r="QY22" s="12"/>
      <c r="QZ22" s="12"/>
      <c r="RA22" s="12"/>
      <c r="RB22" s="12"/>
      <c r="RC22" s="12"/>
      <c r="RD22" s="12"/>
      <c r="RE22" s="12"/>
      <c r="RF22" s="12"/>
      <c r="RG22" s="12"/>
      <c r="RH22" s="12"/>
      <c r="RI22" s="12"/>
      <c r="RJ22" s="12"/>
      <c r="RK22" s="12"/>
      <c r="RL22" s="12"/>
      <c r="RM22" s="12"/>
      <c r="RN22" s="12"/>
      <c r="RO22" s="12"/>
      <c r="RP22" s="12"/>
      <c r="RQ22" s="12"/>
      <c r="RR22" s="12"/>
      <c r="RS22" s="12"/>
      <c r="RT22" s="12"/>
      <c r="RU22" s="12"/>
      <c r="RV22" s="12"/>
      <c r="RW22" s="12"/>
      <c r="RX22" s="12"/>
      <c r="RY22" s="12"/>
      <c r="RZ22" s="12"/>
      <c r="SA22" s="12"/>
      <c r="SB22" s="12"/>
      <c r="SC22" s="12"/>
      <c r="SD22" s="12"/>
      <c r="SE22" s="12"/>
      <c r="SF22" s="12"/>
      <c r="SG22" s="12"/>
      <c r="SH22" s="12"/>
      <c r="SI22" s="12"/>
      <c r="SJ22" s="12"/>
      <c r="SK22" s="12"/>
      <c r="SL22" s="12"/>
      <c r="SM22" s="12"/>
      <c r="SN22" s="12"/>
      <c r="SO22" s="12"/>
      <c r="SP22" s="12"/>
      <c r="SQ22" s="12"/>
      <c r="SR22" s="12"/>
      <c r="SS22" s="12"/>
      <c r="ST22" s="12"/>
      <c r="SU22" s="12"/>
      <c r="SV22" s="12"/>
      <c r="SW22" s="12"/>
      <c r="SX22" s="12"/>
      <c r="SY22" s="12"/>
      <c r="SZ22" s="12"/>
      <c r="TA22" s="12"/>
      <c r="TB22" s="12"/>
      <c r="TC22" s="12"/>
      <c r="TD22" s="12"/>
      <c r="TE22" s="12"/>
      <c r="TF22" s="12"/>
      <c r="TG22" s="12"/>
      <c r="TH22" s="12"/>
      <c r="TI22" s="12"/>
      <c r="TJ22" s="12"/>
      <c r="TK22" s="12"/>
      <c r="TL22" s="12"/>
      <c r="TM22" s="12"/>
      <c r="TN22" s="12"/>
      <c r="TO22" s="12"/>
      <c r="TP22" s="12"/>
      <c r="TQ22" s="12"/>
      <c r="TR22" s="12"/>
      <c r="TS22" s="12"/>
      <c r="TT22" s="12"/>
      <c r="TU22" s="12"/>
      <c r="TV22" s="12"/>
      <c r="TW22" s="12"/>
      <c r="TX22" s="12"/>
      <c r="TY22" s="12"/>
      <c r="TZ22" s="12"/>
      <c r="UA22" s="12"/>
      <c r="UB22" s="12"/>
      <c r="UC22" s="12"/>
      <c r="UD22" s="12"/>
      <c r="UE22" s="12"/>
      <c r="UF22" s="12"/>
      <c r="UG22" s="12"/>
      <c r="UH22" s="12"/>
      <c r="UI22" s="12"/>
      <c r="UJ22" s="12"/>
      <c r="UK22" s="12"/>
      <c r="UL22" s="12"/>
      <c r="UM22" s="12"/>
      <c r="UN22" s="12"/>
      <c r="UO22" s="12"/>
      <c r="UP22" s="12"/>
      <c r="UQ22" s="12"/>
      <c r="UR22" s="12"/>
      <c r="US22" s="12"/>
      <c r="UT22" s="12"/>
      <c r="UU22" s="12"/>
      <c r="UV22" s="12"/>
      <c r="UW22" s="12"/>
      <c r="UX22" s="12"/>
      <c r="UY22" s="12"/>
      <c r="UZ22" s="12"/>
      <c r="VA22" s="12"/>
      <c r="VB22" s="12"/>
      <c r="VC22" s="12"/>
      <c r="VD22" s="12"/>
      <c r="VE22" s="12"/>
      <c r="VF22" s="12"/>
      <c r="VG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ZQ22" s="12"/>
      <c r="ZR22" s="12"/>
      <c r="ZS22" s="12"/>
      <c r="ZT22" s="12"/>
      <c r="ZU22" s="12"/>
      <c r="ZV22" s="12"/>
      <c r="ZW22" s="12"/>
      <c r="ZX22" s="12"/>
      <c r="ZY22" s="12"/>
      <c r="ZZ22" s="12"/>
      <c r="AAA22" s="12"/>
      <c r="AAB22" s="12"/>
      <c r="AAC22" s="12"/>
      <c r="AAD22" s="12"/>
      <c r="AAE22" s="12"/>
      <c r="AAF22" s="12"/>
      <c r="AAG22" s="12"/>
      <c r="AAH22" s="12"/>
      <c r="AAI22" s="12"/>
      <c r="AAJ22" s="12"/>
      <c r="AAK22" s="12"/>
      <c r="AAL22" s="12"/>
      <c r="AAM22" s="12"/>
      <c r="AAN22" s="12"/>
      <c r="AAO22" s="12"/>
      <c r="AAP22" s="12"/>
      <c r="AAQ22" s="12"/>
      <c r="AAR22" s="12"/>
      <c r="AAS22" s="12"/>
      <c r="AAT22" s="12"/>
      <c r="AAU22" s="12"/>
      <c r="AAV22" s="12"/>
      <c r="AAW22" s="12"/>
      <c r="AAX22" s="12"/>
      <c r="AAY22" s="12"/>
      <c r="AAZ22" s="12"/>
      <c r="ABA22" s="12"/>
      <c r="ABB22" s="12"/>
      <c r="ABC22" s="12"/>
      <c r="ABD22" s="12"/>
      <c r="ABE22" s="12"/>
      <c r="ABF22" s="12"/>
      <c r="ABG22" s="12"/>
      <c r="ABH22" s="12"/>
      <c r="ABI22" s="12"/>
      <c r="ABJ22" s="12"/>
      <c r="ABK22" s="12"/>
      <c r="ABL22" s="12"/>
      <c r="ABM22" s="12"/>
      <c r="ABN22" s="12"/>
      <c r="ABO22" s="12"/>
      <c r="ABP22" s="12"/>
      <c r="ABQ22" s="12"/>
      <c r="ABR22" s="12"/>
      <c r="ABS22" s="12"/>
      <c r="ABT22" s="12"/>
      <c r="ABU22" s="12"/>
      <c r="ABV22" s="12"/>
      <c r="ABW22" s="12"/>
      <c r="ABX22" s="12"/>
      <c r="ABY22" s="12"/>
      <c r="ABZ22" s="12"/>
      <c r="ACA22" s="12"/>
      <c r="ACB22" s="12"/>
      <c r="ACC22" s="12"/>
      <c r="ACD22" s="12"/>
      <c r="ACE22" s="12"/>
      <c r="ACF22" s="12"/>
      <c r="ACG22" s="12"/>
      <c r="ACH22" s="12"/>
      <c r="ACI22" s="12"/>
      <c r="ACJ22" s="12"/>
      <c r="ACK22" s="12"/>
      <c r="ACL22" s="12"/>
      <c r="ACM22" s="12"/>
      <c r="ACN22" s="12"/>
      <c r="ACO22" s="12"/>
      <c r="ACP22" s="12"/>
      <c r="ACQ22" s="12"/>
      <c r="ACR22" s="12"/>
      <c r="ACS22" s="12"/>
      <c r="ACT22" s="12"/>
      <c r="ACU22" s="12"/>
      <c r="ACV22" s="12"/>
      <c r="ACW22" s="12"/>
      <c r="ACX22" s="12"/>
      <c r="ACY22" s="12"/>
      <c r="ACZ22" s="12"/>
      <c r="ADA22" s="12"/>
      <c r="ADB22" s="12"/>
      <c r="ADC22" s="12"/>
      <c r="ADD22" s="12"/>
      <c r="ADE22" s="12"/>
      <c r="ADF22" s="12"/>
      <c r="ADG22" s="12"/>
      <c r="ADH22" s="12"/>
      <c r="ADI22" s="12"/>
      <c r="ADJ22" s="12"/>
      <c r="ADK22" s="12"/>
      <c r="ADL22" s="12"/>
      <c r="ADM22" s="12"/>
      <c r="ADN22" s="12"/>
      <c r="ADO22" s="12"/>
      <c r="ADP22" s="12"/>
      <c r="ADQ22" s="12"/>
      <c r="ADR22" s="12"/>
      <c r="ADS22" s="12"/>
      <c r="ADT22" s="12"/>
      <c r="ADU22" s="12"/>
      <c r="ADV22" s="12"/>
      <c r="ADW22" s="12"/>
      <c r="ADX22" s="12"/>
      <c r="ADY22" s="12"/>
      <c r="ADZ22" s="12"/>
      <c r="AEA22" s="12"/>
      <c r="AEB22" s="12"/>
      <c r="AEC22" s="12"/>
      <c r="AED22" s="12"/>
      <c r="AEE22" s="12"/>
      <c r="AEF22" s="12"/>
      <c r="AEG22" s="12"/>
      <c r="AEH22" s="12"/>
      <c r="AEI22" s="12"/>
      <c r="AEJ22" s="12"/>
      <c r="AEK22" s="12"/>
      <c r="AEL22" s="12"/>
      <c r="AEM22" s="12"/>
      <c r="AEN22" s="12"/>
      <c r="AEO22" s="12"/>
      <c r="AEP22" s="12"/>
      <c r="AEQ22" s="12"/>
      <c r="AER22" s="12"/>
      <c r="AES22" s="12"/>
      <c r="AET22" s="12"/>
      <c r="AEU22" s="12"/>
      <c r="AEV22" s="12"/>
      <c r="AEW22" s="12"/>
      <c r="AEX22" s="12"/>
      <c r="AEY22" s="12"/>
      <c r="AEZ22" s="12"/>
      <c r="AFA22" s="12"/>
      <c r="AFB22" s="12"/>
      <c r="AFC22" s="12"/>
      <c r="AFD22" s="12"/>
      <c r="AFE22" s="12"/>
      <c r="AFF22" s="12"/>
      <c r="AFG22" s="12"/>
      <c r="AFH22" s="12"/>
      <c r="AFI22" s="12"/>
      <c r="AFJ22" s="12"/>
      <c r="AFK22" s="12"/>
      <c r="AFL22" s="12"/>
      <c r="AFM22" s="12"/>
      <c r="AFN22" s="12"/>
      <c r="AFO22" s="12"/>
      <c r="AFP22" s="12"/>
      <c r="AFQ22" s="12"/>
      <c r="AFR22" s="12"/>
      <c r="AFS22" s="12"/>
      <c r="AFT22" s="12"/>
      <c r="AFU22" s="12"/>
      <c r="AFV22" s="12"/>
      <c r="AFW22" s="12"/>
      <c r="AFX22" s="12"/>
      <c r="AFY22" s="12"/>
      <c r="AFZ22" s="12"/>
      <c r="AGA22" s="12"/>
      <c r="AGB22" s="12"/>
      <c r="AGC22" s="12"/>
      <c r="AGD22" s="12"/>
      <c r="AGE22" s="12"/>
      <c r="AGF22" s="12"/>
      <c r="AGG22" s="12"/>
      <c r="AGH22" s="12"/>
      <c r="AGI22" s="12"/>
      <c r="AGJ22" s="12"/>
      <c r="AGK22" s="12"/>
      <c r="AGL22" s="12"/>
      <c r="AGM22" s="12"/>
      <c r="AGN22" s="12"/>
      <c r="AGO22" s="12"/>
      <c r="AGP22" s="12"/>
      <c r="AGQ22" s="12"/>
      <c r="AGR22" s="12"/>
      <c r="AGS22" s="12"/>
      <c r="AGT22" s="12"/>
      <c r="AGU22" s="12"/>
      <c r="AGV22" s="12"/>
      <c r="AGW22" s="12"/>
      <c r="AGX22" s="12"/>
      <c r="AGY22" s="12"/>
      <c r="AGZ22" s="12"/>
      <c r="AHA22" s="12"/>
      <c r="AHB22" s="12"/>
      <c r="AHC22" s="12"/>
      <c r="AHD22" s="12"/>
      <c r="AHE22" s="12"/>
      <c r="AHF22" s="12"/>
      <c r="AHG22" s="12"/>
      <c r="AHH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row>
    <row r="23" spans="1:1019" s="13" customFormat="1" ht="13.5" customHeight="1">
      <c r="A23" s="904"/>
      <c r="B23" s="161" t="s">
        <v>190</v>
      </c>
      <c r="C23" s="162" t="s">
        <v>175</v>
      </c>
      <c r="D23" s="162">
        <v>400</v>
      </c>
      <c r="E23" s="163"/>
      <c r="F23" s="82">
        <f>D23*E23</f>
        <v>0</v>
      </c>
      <c r="G23" s="561">
        <v>0.08</v>
      </c>
      <c r="H23" s="698">
        <f>F23+(F23*G23)</f>
        <v>0</v>
      </c>
      <c r="I23" s="787"/>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c r="LQ23" s="12"/>
      <c r="LR23" s="12"/>
      <c r="LS23" s="12"/>
      <c r="LT23" s="12"/>
      <c r="LU23" s="12"/>
      <c r="LV23" s="12"/>
      <c r="LW23" s="12"/>
      <c r="LX23" s="12"/>
      <c r="LY23" s="12"/>
      <c r="LZ23" s="12"/>
      <c r="MA23" s="12"/>
      <c r="MB23" s="12"/>
      <c r="MC23" s="12"/>
      <c r="MD23" s="12"/>
      <c r="ME23" s="12"/>
      <c r="MF23" s="12"/>
      <c r="MG23" s="12"/>
      <c r="MH23" s="12"/>
      <c r="MI23" s="12"/>
      <c r="MJ23" s="12"/>
      <c r="MK23" s="12"/>
      <c r="ML23" s="12"/>
      <c r="MM23" s="12"/>
      <c r="MN23" s="12"/>
      <c r="MO23" s="12"/>
      <c r="MP23" s="12"/>
      <c r="MQ23" s="12"/>
      <c r="MR23" s="12"/>
      <c r="MS23" s="12"/>
      <c r="MT23" s="12"/>
      <c r="MU23" s="12"/>
      <c r="MV23" s="12"/>
      <c r="MW23" s="12"/>
      <c r="MX23" s="12"/>
      <c r="MY23" s="12"/>
      <c r="MZ23" s="12"/>
      <c r="NA23" s="12"/>
      <c r="NB23" s="12"/>
      <c r="NC23" s="12"/>
      <c r="ND23" s="12"/>
      <c r="NE23" s="12"/>
      <c r="NF23" s="12"/>
      <c r="NG23" s="12"/>
      <c r="NH23" s="12"/>
      <c r="NI23" s="12"/>
      <c r="NJ23" s="12"/>
      <c r="NK23" s="12"/>
      <c r="NL23" s="12"/>
      <c r="NM23" s="12"/>
      <c r="NN23" s="12"/>
      <c r="NO23" s="12"/>
      <c r="NP23" s="12"/>
      <c r="NQ23" s="12"/>
      <c r="NR23" s="12"/>
      <c r="NS23" s="12"/>
      <c r="NT23" s="12"/>
      <c r="NU23" s="12"/>
      <c r="NV23" s="12"/>
      <c r="NW23" s="12"/>
      <c r="NX23" s="12"/>
      <c r="NY23" s="12"/>
      <c r="NZ23" s="12"/>
      <c r="OA23" s="12"/>
      <c r="OB23" s="12"/>
      <c r="OC23" s="12"/>
      <c r="OD23" s="12"/>
      <c r="OE23" s="12"/>
      <c r="OF23" s="12"/>
      <c r="OG23" s="12"/>
      <c r="OH23" s="12"/>
      <c r="OI23" s="12"/>
      <c r="OJ23" s="12"/>
      <c r="OK23" s="12"/>
      <c r="OL23" s="12"/>
      <c r="OM23" s="12"/>
      <c r="ON23" s="12"/>
      <c r="OO23" s="12"/>
      <c r="OP23" s="12"/>
      <c r="OQ23" s="12"/>
      <c r="OR23" s="12"/>
      <c r="OS23" s="12"/>
      <c r="OT23" s="12"/>
      <c r="OU23" s="12"/>
      <c r="OV23" s="12"/>
      <c r="OW23" s="12"/>
      <c r="OX23" s="12"/>
      <c r="OY23" s="12"/>
      <c r="OZ23" s="12"/>
      <c r="PA23" s="12"/>
      <c r="PB23" s="12"/>
      <c r="PC23" s="12"/>
      <c r="PD23" s="12"/>
      <c r="PE23" s="12"/>
      <c r="PF23" s="12"/>
      <c r="PG23" s="12"/>
      <c r="PH23" s="12"/>
      <c r="PI23" s="12"/>
      <c r="PJ23" s="12"/>
      <c r="PK23" s="12"/>
      <c r="PL23" s="12"/>
      <c r="PM23" s="12"/>
      <c r="PN23" s="12"/>
      <c r="PO23" s="12"/>
      <c r="PP23" s="12"/>
      <c r="PQ23" s="12"/>
      <c r="PR23" s="12"/>
      <c r="PS23" s="12"/>
      <c r="PT23" s="12"/>
      <c r="PU23" s="12"/>
      <c r="PV23" s="12"/>
      <c r="PW23" s="12"/>
      <c r="PX23" s="12"/>
      <c r="PY23" s="12"/>
      <c r="PZ23" s="12"/>
      <c r="QA23" s="12"/>
      <c r="QB23" s="12"/>
      <c r="QC23" s="12"/>
      <c r="QD23" s="12"/>
      <c r="QE23" s="12"/>
      <c r="QF23" s="12"/>
      <c r="QG23" s="12"/>
      <c r="QH23" s="12"/>
      <c r="QI23" s="12"/>
      <c r="QJ23" s="12"/>
      <c r="QK23" s="12"/>
      <c r="QL23" s="12"/>
      <c r="QM23" s="12"/>
      <c r="QN23" s="12"/>
      <c r="QO23" s="12"/>
      <c r="QP23" s="12"/>
      <c r="QQ23" s="12"/>
      <c r="QR23" s="12"/>
      <c r="QS23" s="12"/>
      <c r="QT23" s="12"/>
      <c r="QU23" s="12"/>
      <c r="QV23" s="12"/>
      <c r="QW23" s="12"/>
      <c r="QX23" s="12"/>
      <c r="QY23" s="12"/>
      <c r="QZ23" s="12"/>
      <c r="RA23" s="12"/>
      <c r="RB23" s="12"/>
      <c r="RC23" s="12"/>
      <c r="RD23" s="12"/>
      <c r="RE23" s="12"/>
      <c r="RF23" s="12"/>
      <c r="RG23" s="12"/>
      <c r="RH23" s="12"/>
      <c r="RI23" s="12"/>
      <c r="RJ23" s="12"/>
      <c r="RK23" s="12"/>
      <c r="RL23" s="12"/>
      <c r="RM23" s="12"/>
      <c r="RN23" s="12"/>
      <c r="RO23" s="12"/>
      <c r="RP23" s="12"/>
      <c r="RQ23" s="12"/>
      <c r="RR23" s="12"/>
      <c r="RS23" s="12"/>
      <c r="RT23" s="12"/>
      <c r="RU23" s="12"/>
      <c r="RV23" s="12"/>
      <c r="RW23" s="12"/>
      <c r="RX23" s="12"/>
      <c r="RY23" s="12"/>
      <c r="RZ23" s="12"/>
      <c r="SA23" s="12"/>
      <c r="SB23" s="12"/>
      <c r="SC23" s="12"/>
      <c r="SD23" s="12"/>
      <c r="SE23" s="12"/>
      <c r="SF23" s="12"/>
      <c r="SG23" s="12"/>
      <c r="SH23" s="12"/>
      <c r="SI23" s="12"/>
      <c r="SJ23" s="12"/>
      <c r="SK23" s="12"/>
      <c r="SL23" s="12"/>
      <c r="SM23" s="12"/>
      <c r="SN23" s="12"/>
      <c r="SO23" s="12"/>
      <c r="SP23" s="12"/>
      <c r="SQ23" s="12"/>
      <c r="SR23" s="12"/>
      <c r="SS23" s="12"/>
      <c r="ST23" s="12"/>
      <c r="SU23" s="12"/>
      <c r="SV23" s="12"/>
      <c r="SW23" s="12"/>
      <c r="SX23" s="12"/>
      <c r="SY23" s="12"/>
      <c r="SZ23" s="12"/>
      <c r="TA23" s="12"/>
      <c r="TB23" s="12"/>
      <c r="TC23" s="12"/>
      <c r="TD23" s="12"/>
      <c r="TE23" s="12"/>
      <c r="TF23" s="12"/>
      <c r="TG23" s="12"/>
      <c r="TH23" s="12"/>
      <c r="TI23" s="12"/>
      <c r="TJ23" s="12"/>
      <c r="TK23" s="12"/>
      <c r="TL23" s="12"/>
      <c r="TM23" s="12"/>
      <c r="TN23" s="12"/>
      <c r="TO23" s="12"/>
      <c r="TP23" s="12"/>
      <c r="TQ23" s="12"/>
      <c r="TR23" s="12"/>
      <c r="TS23" s="12"/>
      <c r="TT23" s="12"/>
      <c r="TU23" s="12"/>
      <c r="TV23" s="12"/>
      <c r="TW23" s="12"/>
      <c r="TX23" s="12"/>
      <c r="TY23" s="12"/>
      <c r="TZ23" s="12"/>
      <c r="UA23" s="12"/>
      <c r="UB23" s="12"/>
      <c r="UC23" s="12"/>
      <c r="UD23" s="12"/>
      <c r="UE23" s="12"/>
      <c r="UF23" s="12"/>
      <c r="UG23" s="12"/>
      <c r="UH23" s="12"/>
      <c r="UI23" s="12"/>
      <c r="UJ23" s="12"/>
      <c r="UK23" s="12"/>
      <c r="UL23" s="12"/>
      <c r="UM23" s="12"/>
      <c r="UN23" s="12"/>
      <c r="UO23" s="12"/>
      <c r="UP23" s="12"/>
      <c r="UQ23" s="12"/>
      <c r="UR23" s="12"/>
      <c r="US23" s="12"/>
      <c r="UT23" s="12"/>
      <c r="UU23" s="12"/>
      <c r="UV23" s="12"/>
      <c r="UW23" s="12"/>
      <c r="UX23" s="12"/>
      <c r="UY23" s="12"/>
      <c r="UZ23" s="12"/>
      <c r="VA23" s="12"/>
      <c r="VB23" s="12"/>
      <c r="VC23" s="12"/>
      <c r="VD23" s="12"/>
      <c r="VE23" s="12"/>
      <c r="VF23" s="12"/>
      <c r="VG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ZQ23" s="12"/>
      <c r="ZR23" s="12"/>
      <c r="ZS23" s="12"/>
      <c r="ZT23" s="12"/>
      <c r="ZU23" s="12"/>
      <c r="ZV23" s="12"/>
      <c r="ZW23" s="12"/>
      <c r="ZX23" s="12"/>
      <c r="ZY23" s="12"/>
      <c r="ZZ23" s="12"/>
      <c r="AAA23" s="12"/>
      <c r="AAB23" s="12"/>
      <c r="AAC23" s="12"/>
      <c r="AAD23" s="12"/>
      <c r="AAE23" s="12"/>
      <c r="AAF23" s="12"/>
      <c r="AAG23" s="12"/>
      <c r="AAH23" s="12"/>
      <c r="AAI23" s="12"/>
      <c r="AAJ23" s="12"/>
      <c r="AAK23" s="12"/>
      <c r="AAL23" s="12"/>
      <c r="AAM23" s="12"/>
      <c r="AAN23" s="12"/>
      <c r="AAO23" s="12"/>
      <c r="AAP23" s="12"/>
      <c r="AAQ23" s="12"/>
      <c r="AAR23" s="12"/>
      <c r="AAS23" s="12"/>
      <c r="AAT23" s="12"/>
      <c r="AAU23" s="12"/>
      <c r="AAV23" s="12"/>
      <c r="AAW23" s="12"/>
      <c r="AAX23" s="12"/>
      <c r="AAY23" s="12"/>
      <c r="AAZ23" s="12"/>
      <c r="ABA23" s="12"/>
      <c r="ABB23" s="12"/>
      <c r="ABC23" s="12"/>
      <c r="ABD23" s="12"/>
      <c r="ABE23" s="12"/>
      <c r="ABF23" s="12"/>
      <c r="ABG23" s="12"/>
      <c r="ABH23" s="12"/>
      <c r="ABI23" s="12"/>
      <c r="ABJ23" s="12"/>
      <c r="ABK23" s="12"/>
      <c r="ABL23" s="12"/>
      <c r="ABM23" s="12"/>
      <c r="ABN23" s="12"/>
      <c r="ABO23" s="12"/>
      <c r="ABP23" s="12"/>
      <c r="ABQ23" s="12"/>
      <c r="ABR23" s="12"/>
      <c r="ABS23" s="12"/>
      <c r="ABT23" s="12"/>
      <c r="ABU23" s="12"/>
      <c r="ABV23" s="12"/>
      <c r="ABW23" s="12"/>
      <c r="ABX23" s="12"/>
      <c r="ABY23" s="12"/>
      <c r="ABZ23" s="12"/>
      <c r="ACA23" s="12"/>
      <c r="ACB23" s="12"/>
      <c r="ACC23" s="12"/>
      <c r="ACD23" s="12"/>
      <c r="ACE23" s="12"/>
      <c r="ACF23" s="12"/>
      <c r="ACG23" s="12"/>
      <c r="ACH23" s="12"/>
      <c r="ACI23" s="12"/>
      <c r="ACJ23" s="12"/>
      <c r="ACK23" s="12"/>
      <c r="ACL23" s="12"/>
      <c r="ACM23" s="12"/>
      <c r="ACN23" s="12"/>
      <c r="ACO23" s="12"/>
      <c r="ACP23" s="12"/>
      <c r="ACQ23" s="12"/>
      <c r="ACR23" s="12"/>
      <c r="ACS23" s="12"/>
      <c r="ACT23" s="12"/>
      <c r="ACU23" s="12"/>
      <c r="ACV23" s="12"/>
      <c r="ACW23" s="12"/>
      <c r="ACX23" s="12"/>
      <c r="ACY23" s="12"/>
      <c r="ACZ23" s="12"/>
      <c r="ADA23" s="12"/>
      <c r="ADB23" s="12"/>
      <c r="ADC23" s="12"/>
      <c r="ADD23" s="12"/>
      <c r="ADE23" s="12"/>
      <c r="ADF23" s="12"/>
      <c r="ADG23" s="12"/>
      <c r="ADH23" s="12"/>
      <c r="ADI23" s="12"/>
      <c r="ADJ23" s="12"/>
      <c r="ADK23" s="12"/>
      <c r="ADL23" s="12"/>
      <c r="ADM23" s="12"/>
      <c r="ADN23" s="12"/>
      <c r="ADO23" s="12"/>
      <c r="ADP23" s="12"/>
      <c r="ADQ23" s="12"/>
      <c r="ADR23" s="12"/>
      <c r="ADS23" s="12"/>
      <c r="ADT23" s="12"/>
      <c r="ADU23" s="12"/>
      <c r="ADV23" s="12"/>
      <c r="ADW23" s="12"/>
      <c r="ADX23" s="12"/>
      <c r="ADY23" s="12"/>
      <c r="ADZ23" s="12"/>
      <c r="AEA23" s="12"/>
      <c r="AEB23" s="12"/>
      <c r="AEC23" s="12"/>
      <c r="AED23" s="12"/>
      <c r="AEE23" s="12"/>
      <c r="AEF23" s="12"/>
      <c r="AEG23" s="12"/>
      <c r="AEH23" s="12"/>
      <c r="AEI23" s="12"/>
      <c r="AEJ23" s="12"/>
      <c r="AEK23" s="12"/>
      <c r="AEL23" s="12"/>
      <c r="AEM23" s="12"/>
      <c r="AEN23" s="12"/>
      <c r="AEO23" s="12"/>
      <c r="AEP23" s="12"/>
      <c r="AEQ23" s="12"/>
      <c r="AER23" s="12"/>
      <c r="AES23" s="12"/>
      <c r="AET23" s="12"/>
      <c r="AEU23" s="12"/>
      <c r="AEV23" s="12"/>
      <c r="AEW23" s="12"/>
      <c r="AEX23" s="12"/>
      <c r="AEY23" s="12"/>
      <c r="AEZ23" s="12"/>
      <c r="AFA23" s="12"/>
      <c r="AFB23" s="12"/>
      <c r="AFC23" s="12"/>
      <c r="AFD23" s="12"/>
      <c r="AFE23" s="12"/>
      <c r="AFF23" s="12"/>
      <c r="AFG23" s="12"/>
      <c r="AFH23" s="12"/>
      <c r="AFI23" s="12"/>
      <c r="AFJ23" s="12"/>
      <c r="AFK23" s="12"/>
      <c r="AFL23" s="12"/>
      <c r="AFM23" s="12"/>
      <c r="AFN23" s="12"/>
      <c r="AFO23" s="12"/>
      <c r="AFP23" s="12"/>
      <c r="AFQ23" s="12"/>
      <c r="AFR23" s="12"/>
      <c r="AFS23" s="12"/>
      <c r="AFT23" s="12"/>
      <c r="AFU23" s="12"/>
      <c r="AFV23" s="12"/>
      <c r="AFW23" s="12"/>
      <c r="AFX23" s="12"/>
      <c r="AFY23" s="12"/>
      <c r="AFZ23" s="12"/>
      <c r="AGA23" s="12"/>
      <c r="AGB23" s="12"/>
      <c r="AGC23" s="12"/>
      <c r="AGD23" s="12"/>
      <c r="AGE23" s="12"/>
      <c r="AGF23" s="12"/>
      <c r="AGG23" s="12"/>
      <c r="AGH23" s="12"/>
      <c r="AGI23" s="12"/>
      <c r="AGJ23" s="12"/>
      <c r="AGK23" s="12"/>
      <c r="AGL23" s="12"/>
      <c r="AGM23" s="12"/>
      <c r="AGN23" s="12"/>
      <c r="AGO23" s="12"/>
      <c r="AGP23" s="12"/>
      <c r="AGQ23" s="12"/>
      <c r="AGR23" s="12"/>
      <c r="AGS23" s="12"/>
      <c r="AGT23" s="12"/>
      <c r="AGU23" s="12"/>
      <c r="AGV23" s="12"/>
      <c r="AGW23" s="12"/>
      <c r="AGX23" s="12"/>
      <c r="AGY23" s="12"/>
      <c r="AGZ23" s="12"/>
      <c r="AHA23" s="12"/>
      <c r="AHB23" s="12"/>
      <c r="AHC23" s="12"/>
      <c r="AHD23" s="12"/>
      <c r="AHE23" s="12"/>
      <c r="AHF23" s="12"/>
      <c r="AHG23" s="12"/>
      <c r="AHH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row>
    <row r="24" spans="1:1019" s="13" customFormat="1" ht="36.75" customHeight="1">
      <c r="A24" s="932">
        <v>6</v>
      </c>
      <c r="B24" s="943" t="s">
        <v>191</v>
      </c>
      <c r="C24" s="944"/>
      <c r="D24" s="944"/>
      <c r="E24" s="944"/>
      <c r="F24" s="366"/>
      <c r="G24" s="553"/>
      <c r="H24" s="794"/>
      <c r="I24" s="796"/>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c r="LO24" s="12"/>
      <c r="LP24" s="12"/>
      <c r="LQ24" s="12"/>
      <c r="LR24" s="12"/>
      <c r="LS24" s="12"/>
      <c r="LT24" s="12"/>
      <c r="LU24" s="12"/>
      <c r="LV24" s="12"/>
      <c r="LW24" s="12"/>
      <c r="LX24" s="12"/>
      <c r="LY24" s="12"/>
      <c r="LZ24" s="12"/>
      <c r="MA24" s="12"/>
      <c r="MB24" s="12"/>
      <c r="MC24" s="12"/>
      <c r="MD24" s="12"/>
      <c r="ME24" s="12"/>
      <c r="MF24" s="12"/>
      <c r="MG24" s="12"/>
      <c r="MH24" s="12"/>
      <c r="MI24" s="12"/>
      <c r="MJ24" s="12"/>
      <c r="MK24" s="12"/>
      <c r="ML24" s="12"/>
      <c r="MM24" s="12"/>
      <c r="MN24" s="12"/>
      <c r="MO24" s="12"/>
      <c r="MP24" s="12"/>
      <c r="MQ24" s="12"/>
      <c r="MR24" s="12"/>
      <c r="MS24" s="12"/>
      <c r="MT24" s="12"/>
      <c r="MU24" s="12"/>
      <c r="MV24" s="12"/>
      <c r="MW24" s="12"/>
      <c r="MX24" s="12"/>
      <c r="MY24" s="12"/>
      <c r="MZ24" s="12"/>
      <c r="NA24" s="12"/>
      <c r="NB24" s="12"/>
      <c r="NC24" s="12"/>
      <c r="ND24" s="12"/>
      <c r="NE24" s="12"/>
      <c r="NF24" s="12"/>
      <c r="NG24" s="12"/>
      <c r="NH24" s="12"/>
      <c r="NI24" s="12"/>
      <c r="NJ24" s="12"/>
      <c r="NK24" s="12"/>
      <c r="NL24" s="12"/>
      <c r="NM24" s="12"/>
      <c r="NN24" s="12"/>
      <c r="NO24" s="12"/>
      <c r="NP24" s="12"/>
      <c r="NQ24" s="12"/>
      <c r="NR24" s="12"/>
      <c r="NS24" s="12"/>
      <c r="NT24" s="12"/>
      <c r="NU24" s="12"/>
      <c r="NV24" s="12"/>
      <c r="NW24" s="12"/>
      <c r="NX24" s="12"/>
      <c r="NY24" s="12"/>
      <c r="NZ24" s="12"/>
      <c r="OA24" s="12"/>
      <c r="OB24" s="12"/>
      <c r="OC24" s="12"/>
      <c r="OD24" s="12"/>
      <c r="OE24" s="12"/>
      <c r="OF24" s="12"/>
      <c r="OG24" s="12"/>
      <c r="OH24" s="12"/>
      <c r="OI24" s="12"/>
      <c r="OJ24" s="12"/>
      <c r="OK24" s="12"/>
      <c r="OL24" s="12"/>
      <c r="OM24" s="12"/>
      <c r="ON24" s="12"/>
      <c r="OO24" s="12"/>
      <c r="OP24" s="12"/>
      <c r="OQ24" s="12"/>
      <c r="OR24" s="12"/>
      <c r="OS24" s="12"/>
      <c r="OT24" s="12"/>
      <c r="OU24" s="12"/>
      <c r="OV24" s="12"/>
      <c r="OW24" s="12"/>
      <c r="OX24" s="12"/>
      <c r="OY24" s="12"/>
      <c r="OZ24" s="12"/>
      <c r="PA24" s="12"/>
      <c r="PB24" s="12"/>
      <c r="PC24" s="12"/>
      <c r="PD24" s="12"/>
      <c r="PE24" s="12"/>
      <c r="PF24" s="12"/>
      <c r="PG24" s="12"/>
      <c r="PH24" s="12"/>
      <c r="PI24" s="12"/>
      <c r="PJ24" s="12"/>
      <c r="PK24" s="12"/>
      <c r="PL24" s="12"/>
      <c r="PM24" s="12"/>
      <c r="PN24" s="12"/>
      <c r="PO24" s="12"/>
      <c r="PP24" s="12"/>
      <c r="PQ24" s="12"/>
      <c r="PR24" s="12"/>
      <c r="PS24" s="12"/>
      <c r="PT24" s="12"/>
      <c r="PU24" s="12"/>
      <c r="PV24" s="12"/>
      <c r="PW24" s="12"/>
      <c r="PX24" s="12"/>
      <c r="PY24" s="12"/>
      <c r="PZ24" s="12"/>
      <c r="QA24" s="12"/>
      <c r="QB24" s="12"/>
      <c r="QC24" s="12"/>
      <c r="QD24" s="12"/>
      <c r="QE24" s="12"/>
      <c r="QF24" s="12"/>
      <c r="QG24" s="12"/>
      <c r="QH24" s="12"/>
      <c r="QI24" s="12"/>
      <c r="QJ24" s="12"/>
      <c r="QK24" s="12"/>
      <c r="QL24" s="12"/>
      <c r="QM24" s="12"/>
      <c r="QN24" s="12"/>
      <c r="QO24" s="12"/>
      <c r="QP24" s="12"/>
      <c r="QQ24" s="12"/>
      <c r="QR24" s="12"/>
      <c r="QS24" s="12"/>
      <c r="QT24" s="12"/>
      <c r="QU24" s="12"/>
      <c r="QV24" s="12"/>
      <c r="QW24" s="12"/>
      <c r="QX24" s="12"/>
      <c r="QY24" s="12"/>
      <c r="QZ24" s="12"/>
      <c r="RA24" s="12"/>
      <c r="RB24" s="12"/>
      <c r="RC24" s="12"/>
      <c r="RD24" s="12"/>
      <c r="RE24" s="12"/>
      <c r="RF24" s="12"/>
      <c r="RG24" s="12"/>
      <c r="RH24" s="12"/>
      <c r="RI24" s="12"/>
      <c r="RJ24" s="12"/>
      <c r="RK24" s="12"/>
      <c r="RL24" s="12"/>
      <c r="RM24" s="12"/>
      <c r="RN24" s="12"/>
      <c r="RO24" s="12"/>
      <c r="RP24" s="12"/>
      <c r="RQ24" s="12"/>
      <c r="RR24" s="12"/>
      <c r="RS24" s="12"/>
      <c r="RT24" s="12"/>
      <c r="RU24" s="12"/>
      <c r="RV24" s="12"/>
      <c r="RW24" s="12"/>
      <c r="RX24" s="12"/>
      <c r="RY24" s="12"/>
      <c r="RZ24" s="12"/>
      <c r="SA24" s="12"/>
      <c r="SB24" s="12"/>
      <c r="SC24" s="12"/>
      <c r="SD24" s="12"/>
      <c r="SE24" s="12"/>
      <c r="SF24" s="12"/>
      <c r="SG24" s="12"/>
      <c r="SH24" s="12"/>
      <c r="SI24" s="12"/>
      <c r="SJ24" s="12"/>
      <c r="SK24" s="12"/>
      <c r="SL24" s="12"/>
      <c r="SM24" s="12"/>
      <c r="SN24" s="12"/>
      <c r="SO24" s="12"/>
      <c r="SP24" s="12"/>
      <c r="SQ24" s="12"/>
      <c r="SR24" s="12"/>
      <c r="SS24" s="12"/>
      <c r="ST24" s="12"/>
      <c r="SU24" s="12"/>
      <c r="SV24" s="12"/>
      <c r="SW24" s="12"/>
      <c r="SX24" s="12"/>
      <c r="SY24" s="12"/>
      <c r="SZ24" s="12"/>
      <c r="TA24" s="12"/>
      <c r="TB24" s="12"/>
      <c r="TC24" s="12"/>
      <c r="TD24" s="12"/>
      <c r="TE24" s="12"/>
      <c r="TF24" s="12"/>
      <c r="TG24" s="12"/>
      <c r="TH24" s="12"/>
      <c r="TI24" s="12"/>
      <c r="TJ24" s="12"/>
      <c r="TK24" s="12"/>
      <c r="TL24" s="12"/>
      <c r="TM24" s="12"/>
      <c r="TN24" s="12"/>
      <c r="TO24" s="12"/>
      <c r="TP24" s="12"/>
      <c r="TQ24" s="12"/>
      <c r="TR24" s="12"/>
      <c r="TS24" s="12"/>
      <c r="TT24" s="12"/>
      <c r="TU24" s="12"/>
      <c r="TV24" s="12"/>
      <c r="TW24" s="12"/>
      <c r="TX24" s="12"/>
      <c r="TY24" s="12"/>
      <c r="TZ24" s="12"/>
      <c r="UA24" s="12"/>
      <c r="UB24" s="12"/>
      <c r="UC24" s="12"/>
      <c r="UD24" s="12"/>
      <c r="UE24" s="12"/>
      <c r="UF24" s="12"/>
      <c r="UG24" s="12"/>
      <c r="UH24" s="12"/>
      <c r="UI24" s="12"/>
      <c r="UJ24" s="12"/>
      <c r="UK24" s="12"/>
      <c r="UL24" s="12"/>
      <c r="UM24" s="12"/>
      <c r="UN24" s="12"/>
      <c r="UO24" s="12"/>
      <c r="UP24" s="12"/>
      <c r="UQ24" s="12"/>
      <c r="UR24" s="12"/>
      <c r="US24" s="12"/>
      <c r="UT24" s="12"/>
      <c r="UU24" s="12"/>
      <c r="UV24" s="12"/>
      <c r="UW24" s="12"/>
      <c r="UX24" s="12"/>
      <c r="UY24" s="12"/>
      <c r="UZ24" s="12"/>
      <c r="VA24" s="12"/>
      <c r="VB24" s="12"/>
      <c r="VC24" s="12"/>
      <c r="VD24" s="12"/>
      <c r="VE24" s="12"/>
      <c r="VF24" s="12"/>
      <c r="VG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ZQ24" s="12"/>
      <c r="ZR24" s="12"/>
      <c r="ZS24" s="12"/>
      <c r="ZT24" s="12"/>
      <c r="ZU24" s="12"/>
      <c r="ZV24" s="12"/>
      <c r="ZW24" s="12"/>
      <c r="ZX24" s="12"/>
      <c r="ZY24" s="12"/>
      <c r="ZZ24" s="12"/>
      <c r="AAA24" s="12"/>
      <c r="AAB24" s="12"/>
      <c r="AAC24" s="12"/>
      <c r="AAD24" s="12"/>
      <c r="AAE24" s="12"/>
      <c r="AAF24" s="12"/>
      <c r="AAG24" s="12"/>
      <c r="AAH24" s="12"/>
      <c r="AAI24" s="12"/>
      <c r="AAJ24" s="12"/>
      <c r="AAK24" s="12"/>
      <c r="AAL24" s="12"/>
      <c r="AAM24" s="12"/>
      <c r="AAN24" s="12"/>
      <c r="AAO24" s="12"/>
      <c r="AAP24" s="12"/>
      <c r="AAQ24" s="12"/>
      <c r="AAR24" s="12"/>
      <c r="AAS24" s="12"/>
      <c r="AAT24" s="12"/>
      <c r="AAU24" s="12"/>
      <c r="AAV24" s="12"/>
      <c r="AAW24" s="12"/>
      <c r="AAX24" s="12"/>
      <c r="AAY24" s="12"/>
      <c r="AAZ24" s="12"/>
      <c r="ABA24" s="12"/>
      <c r="ABB24" s="12"/>
      <c r="ABC24" s="12"/>
      <c r="ABD24" s="12"/>
      <c r="ABE24" s="12"/>
      <c r="ABF24" s="12"/>
      <c r="ABG24" s="12"/>
      <c r="ABH24" s="12"/>
      <c r="ABI24" s="12"/>
      <c r="ABJ24" s="12"/>
      <c r="ABK24" s="12"/>
      <c r="ABL24" s="12"/>
      <c r="ABM24" s="12"/>
      <c r="ABN24" s="12"/>
      <c r="ABO24" s="12"/>
      <c r="ABP24" s="12"/>
      <c r="ABQ24" s="12"/>
      <c r="ABR24" s="12"/>
      <c r="ABS24" s="12"/>
      <c r="ABT24" s="12"/>
      <c r="ABU24" s="12"/>
      <c r="ABV24" s="12"/>
      <c r="ABW24" s="12"/>
      <c r="ABX24" s="12"/>
      <c r="ABY24" s="12"/>
      <c r="ABZ24" s="12"/>
      <c r="ACA24" s="12"/>
      <c r="ACB24" s="12"/>
      <c r="ACC24" s="12"/>
      <c r="ACD24" s="12"/>
      <c r="ACE24" s="12"/>
      <c r="ACF24" s="12"/>
      <c r="ACG24" s="12"/>
      <c r="ACH24" s="12"/>
      <c r="ACI24" s="12"/>
      <c r="ACJ24" s="12"/>
      <c r="ACK24" s="12"/>
      <c r="ACL24" s="12"/>
      <c r="ACM24" s="12"/>
      <c r="ACN24" s="12"/>
      <c r="ACO24" s="12"/>
      <c r="ACP24" s="12"/>
      <c r="ACQ24" s="12"/>
      <c r="ACR24" s="12"/>
      <c r="ACS24" s="12"/>
      <c r="ACT24" s="12"/>
      <c r="ACU24" s="12"/>
      <c r="ACV24" s="12"/>
      <c r="ACW24" s="12"/>
      <c r="ACX24" s="12"/>
      <c r="ACY24" s="12"/>
      <c r="ACZ24" s="12"/>
      <c r="ADA24" s="12"/>
      <c r="ADB24" s="12"/>
      <c r="ADC24" s="12"/>
      <c r="ADD24" s="12"/>
      <c r="ADE24" s="12"/>
      <c r="ADF24" s="12"/>
      <c r="ADG24" s="12"/>
      <c r="ADH24" s="12"/>
      <c r="ADI24" s="12"/>
      <c r="ADJ24" s="12"/>
      <c r="ADK24" s="12"/>
      <c r="ADL24" s="12"/>
      <c r="ADM24" s="12"/>
      <c r="ADN24" s="12"/>
      <c r="ADO24" s="12"/>
      <c r="ADP24" s="12"/>
      <c r="ADQ24" s="12"/>
      <c r="ADR24" s="12"/>
      <c r="ADS24" s="12"/>
      <c r="ADT24" s="12"/>
      <c r="ADU24" s="12"/>
      <c r="ADV24" s="12"/>
      <c r="ADW24" s="12"/>
      <c r="ADX24" s="12"/>
      <c r="ADY24" s="12"/>
      <c r="ADZ24" s="12"/>
      <c r="AEA24" s="12"/>
      <c r="AEB24" s="12"/>
      <c r="AEC24" s="12"/>
      <c r="AED24" s="12"/>
      <c r="AEE24" s="12"/>
      <c r="AEF24" s="12"/>
      <c r="AEG24" s="12"/>
      <c r="AEH24" s="12"/>
      <c r="AEI24" s="12"/>
      <c r="AEJ24" s="12"/>
      <c r="AEK24" s="12"/>
      <c r="AEL24" s="12"/>
      <c r="AEM24" s="12"/>
      <c r="AEN24" s="12"/>
      <c r="AEO24" s="12"/>
      <c r="AEP24" s="12"/>
      <c r="AEQ24" s="12"/>
      <c r="AER24" s="12"/>
      <c r="AES24" s="12"/>
      <c r="AET24" s="12"/>
      <c r="AEU24" s="12"/>
      <c r="AEV24" s="12"/>
      <c r="AEW24" s="12"/>
      <c r="AEX24" s="12"/>
      <c r="AEY24" s="12"/>
      <c r="AEZ24" s="12"/>
      <c r="AFA24" s="12"/>
      <c r="AFB24" s="12"/>
      <c r="AFC24" s="12"/>
      <c r="AFD24" s="12"/>
      <c r="AFE24" s="12"/>
      <c r="AFF24" s="12"/>
      <c r="AFG24" s="12"/>
      <c r="AFH24" s="12"/>
      <c r="AFI24" s="12"/>
      <c r="AFJ24" s="12"/>
      <c r="AFK24" s="12"/>
      <c r="AFL24" s="12"/>
      <c r="AFM24" s="12"/>
      <c r="AFN24" s="12"/>
      <c r="AFO24" s="12"/>
      <c r="AFP24" s="12"/>
      <c r="AFQ24" s="12"/>
      <c r="AFR24" s="12"/>
      <c r="AFS24" s="12"/>
      <c r="AFT24" s="12"/>
      <c r="AFU24" s="12"/>
      <c r="AFV24" s="12"/>
      <c r="AFW24" s="12"/>
      <c r="AFX24" s="12"/>
      <c r="AFY24" s="12"/>
      <c r="AFZ24" s="12"/>
      <c r="AGA24" s="12"/>
      <c r="AGB24" s="12"/>
      <c r="AGC24" s="12"/>
      <c r="AGD24" s="12"/>
      <c r="AGE24" s="12"/>
      <c r="AGF24" s="12"/>
      <c r="AGG24" s="12"/>
      <c r="AGH24" s="12"/>
      <c r="AGI24" s="12"/>
      <c r="AGJ24" s="12"/>
      <c r="AGK24" s="12"/>
      <c r="AGL24" s="12"/>
      <c r="AGM24" s="12"/>
      <c r="AGN24" s="12"/>
      <c r="AGO24" s="12"/>
      <c r="AGP24" s="12"/>
      <c r="AGQ24" s="12"/>
      <c r="AGR24" s="12"/>
      <c r="AGS24" s="12"/>
      <c r="AGT24" s="12"/>
      <c r="AGU24" s="12"/>
      <c r="AGV24" s="12"/>
      <c r="AGW24" s="12"/>
      <c r="AGX24" s="12"/>
      <c r="AGY24" s="12"/>
      <c r="AGZ24" s="12"/>
      <c r="AHA24" s="12"/>
      <c r="AHB24" s="12"/>
      <c r="AHC24" s="12"/>
      <c r="AHD24" s="12"/>
      <c r="AHE24" s="12"/>
      <c r="AHF24" s="12"/>
      <c r="AHG24" s="12"/>
      <c r="AHH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row>
    <row r="25" spans="1:1019" s="13" customFormat="1" ht="14.25" customHeight="1">
      <c r="A25" s="932"/>
      <c r="B25" s="164" t="s">
        <v>192</v>
      </c>
      <c r="C25" s="159" t="s">
        <v>12</v>
      </c>
      <c r="D25" s="159">
        <v>30</v>
      </c>
      <c r="E25" s="165"/>
      <c r="F25" s="9">
        <f>D25*E25</f>
        <v>0</v>
      </c>
      <c r="G25" s="562">
        <v>0.08</v>
      </c>
      <c r="H25" s="702">
        <f>F25+(F25*G25)</f>
        <v>0</v>
      </c>
      <c r="I25" s="787"/>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c r="LO25" s="12"/>
      <c r="LP25" s="12"/>
      <c r="LQ25" s="12"/>
      <c r="LR25" s="12"/>
      <c r="LS25" s="12"/>
      <c r="LT25" s="12"/>
      <c r="LU25" s="12"/>
      <c r="LV25" s="12"/>
      <c r="LW25" s="12"/>
      <c r="LX25" s="12"/>
      <c r="LY25" s="12"/>
      <c r="LZ25" s="12"/>
      <c r="MA25" s="12"/>
      <c r="MB25" s="12"/>
      <c r="MC25" s="12"/>
      <c r="MD25" s="12"/>
      <c r="ME25" s="12"/>
      <c r="MF25" s="12"/>
      <c r="MG25" s="12"/>
      <c r="MH25" s="12"/>
      <c r="MI25" s="12"/>
      <c r="MJ25" s="12"/>
      <c r="MK25" s="12"/>
      <c r="ML25" s="12"/>
      <c r="MM25" s="12"/>
      <c r="MN25" s="12"/>
      <c r="MO25" s="12"/>
      <c r="MP25" s="12"/>
      <c r="MQ25" s="12"/>
      <c r="MR25" s="12"/>
      <c r="MS25" s="12"/>
      <c r="MT25" s="12"/>
      <c r="MU25" s="12"/>
      <c r="MV25" s="12"/>
      <c r="MW25" s="12"/>
      <c r="MX25" s="12"/>
      <c r="MY25" s="12"/>
      <c r="MZ25" s="12"/>
      <c r="NA25" s="12"/>
      <c r="NB25" s="12"/>
      <c r="NC25" s="12"/>
      <c r="ND25" s="12"/>
      <c r="NE25" s="12"/>
      <c r="NF25" s="12"/>
      <c r="NG25" s="12"/>
      <c r="NH25" s="12"/>
      <c r="NI25" s="12"/>
      <c r="NJ25" s="12"/>
      <c r="NK25" s="12"/>
      <c r="NL25" s="12"/>
      <c r="NM25" s="12"/>
      <c r="NN25" s="12"/>
      <c r="NO25" s="12"/>
      <c r="NP25" s="12"/>
      <c r="NQ25" s="12"/>
      <c r="NR25" s="12"/>
      <c r="NS25" s="12"/>
      <c r="NT25" s="12"/>
      <c r="NU25" s="12"/>
      <c r="NV25" s="12"/>
      <c r="NW25" s="12"/>
      <c r="NX25" s="12"/>
      <c r="NY25" s="12"/>
      <c r="NZ25" s="12"/>
      <c r="OA25" s="12"/>
      <c r="OB25" s="12"/>
      <c r="OC25" s="12"/>
      <c r="OD25" s="12"/>
      <c r="OE25" s="12"/>
      <c r="OF25" s="12"/>
      <c r="OG25" s="12"/>
      <c r="OH25" s="12"/>
      <c r="OI25" s="12"/>
      <c r="OJ25" s="12"/>
      <c r="OK25" s="12"/>
      <c r="OL25" s="12"/>
      <c r="OM25" s="12"/>
      <c r="ON25" s="12"/>
      <c r="OO25" s="12"/>
      <c r="OP25" s="12"/>
      <c r="OQ25" s="12"/>
      <c r="OR25" s="12"/>
      <c r="OS25" s="12"/>
      <c r="OT25" s="12"/>
      <c r="OU25" s="12"/>
      <c r="OV25" s="12"/>
      <c r="OW25" s="12"/>
      <c r="OX25" s="12"/>
      <c r="OY25" s="12"/>
      <c r="OZ25" s="12"/>
      <c r="PA25" s="12"/>
      <c r="PB25" s="12"/>
      <c r="PC25" s="12"/>
      <c r="PD25" s="12"/>
      <c r="PE25" s="12"/>
      <c r="PF25" s="12"/>
      <c r="PG25" s="12"/>
      <c r="PH25" s="12"/>
      <c r="PI25" s="12"/>
      <c r="PJ25" s="12"/>
      <c r="PK25" s="12"/>
      <c r="PL25" s="12"/>
      <c r="PM25" s="12"/>
      <c r="PN25" s="12"/>
      <c r="PO25" s="12"/>
      <c r="PP25" s="12"/>
      <c r="PQ25" s="12"/>
      <c r="PR25" s="12"/>
      <c r="PS25" s="12"/>
      <c r="PT25" s="12"/>
      <c r="PU25" s="12"/>
      <c r="PV25" s="12"/>
      <c r="PW25" s="12"/>
      <c r="PX25" s="12"/>
      <c r="PY25" s="12"/>
      <c r="PZ25" s="12"/>
      <c r="QA25" s="12"/>
      <c r="QB25" s="12"/>
      <c r="QC25" s="12"/>
      <c r="QD25" s="12"/>
      <c r="QE25" s="12"/>
      <c r="QF25" s="12"/>
      <c r="QG25" s="12"/>
      <c r="QH25" s="12"/>
      <c r="QI25" s="12"/>
      <c r="QJ25" s="12"/>
      <c r="QK25" s="12"/>
      <c r="QL25" s="12"/>
      <c r="QM25" s="12"/>
      <c r="QN25" s="12"/>
      <c r="QO25" s="12"/>
      <c r="QP25" s="12"/>
      <c r="QQ25" s="12"/>
      <c r="QR25" s="12"/>
      <c r="QS25" s="12"/>
      <c r="QT25" s="12"/>
      <c r="QU25" s="12"/>
      <c r="QV25" s="12"/>
      <c r="QW25" s="12"/>
      <c r="QX25" s="12"/>
      <c r="QY25" s="12"/>
      <c r="QZ25" s="12"/>
      <c r="RA25" s="12"/>
      <c r="RB25" s="12"/>
      <c r="RC25" s="12"/>
      <c r="RD25" s="12"/>
      <c r="RE25" s="12"/>
      <c r="RF25" s="12"/>
      <c r="RG25" s="12"/>
      <c r="RH25" s="12"/>
      <c r="RI25" s="12"/>
      <c r="RJ25" s="12"/>
      <c r="RK25" s="12"/>
      <c r="RL25" s="12"/>
      <c r="RM25" s="12"/>
      <c r="RN25" s="12"/>
      <c r="RO25" s="12"/>
      <c r="RP25" s="12"/>
      <c r="RQ25" s="12"/>
      <c r="RR25" s="12"/>
      <c r="RS25" s="12"/>
      <c r="RT25" s="12"/>
      <c r="RU25" s="12"/>
      <c r="RV25" s="12"/>
      <c r="RW25" s="12"/>
      <c r="RX25" s="12"/>
      <c r="RY25" s="12"/>
      <c r="RZ25" s="12"/>
      <c r="SA25" s="12"/>
      <c r="SB25" s="12"/>
      <c r="SC25" s="12"/>
      <c r="SD25" s="12"/>
      <c r="SE25" s="12"/>
      <c r="SF25" s="12"/>
      <c r="SG25" s="12"/>
      <c r="SH25" s="12"/>
      <c r="SI25" s="12"/>
      <c r="SJ25" s="12"/>
      <c r="SK25" s="12"/>
      <c r="SL25" s="12"/>
      <c r="SM25" s="12"/>
      <c r="SN25" s="12"/>
      <c r="SO25" s="12"/>
      <c r="SP25" s="12"/>
      <c r="SQ25" s="12"/>
      <c r="SR25" s="12"/>
      <c r="SS25" s="12"/>
      <c r="ST25" s="12"/>
      <c r="SU25" s="12"/>
      <c r="SV25" s="12"/>
      <c r="SW25" s="12"/>
      <c r="SX25" s="12"/>
      <c r="SY25" s="12"/>
      <c r="SZ25" s="12"/>
      <c r="TA25" s="12"/>
      <c r="TB25" s="12"/>
      <c r="TC25" s="12"/>
      <c r="TD25" s="12"/>
      <c r="TE25" s="12"/>
      <c r="TF25" s="12"/>
      <c r="TG25" s="12"/>
      <c r="TH25" s="12"/>
      <c r="TI25" s="12"/>
      <c r="TJ25" s="12"/>
      <c r="TK25" s="12"/>
      <c r="TL25" s="12"/>
      <c r="TM25" s="12"/>
      <c r="TN25" s="12"/>
      <c r="TO25" s="12"/>
      <c r="TP25" s="12"/>
      <c r="TQ25" s="12"/>
      <c r="TR25" s="12"/>
      <c r="TS25" s="12"/>
      <c r="TT25" s="12"/>
      <c r="TU25" s="12"/>
      <c r="TV25" s="12"/>
      <c r="TW25" s="12"/>
      <c r="TX25" s="12"/>
      <c r="TY25" s="12"/>
      <c r="TZ25" s="12"/>
      <c r="UA25" s="12"/>
      <c r="UB25" s="12"/>
      <c r="UC25" s="12"/>
      <c r="UD25" s="12"/>
      <c r="UE25" s="12"/>
      <c r="UF25" s="12"/>
      <c r="UG25" s="12"/>
      <c r="UH25" s="12"/>
      <c r="UI25" s="12"/>
      <c r="UJ25" s="12"/>
      <c r="UK25" s="12"/>
      <c r="UL25" s="12"/>
      <c r="UM25" s="12"/>
      <c r="UN25" s="12"/>
      <c r="UO25" s="12"/>
      <c r="UP25" s="12"/>
      <c r="UQ25" s="12"/>
      <c r="UR25" s="12"/>
      <c r="US25" s="12"/>
      <c r="UT25" s="12"/>
      <c r="UU25" s="12"/>
      <c r="UV25" s="12"/>
      <c r="UW25" s="12"/>
      <c r="UX25" s="12"/>
      <c r="UY25" s="12"/>
      <c r="UZ25" s="12"/>
      <c r="VA25" s="12"/>
      <c r="VB25" s="12"/>
      <c r="VC25" s="12"/>
      <c r="VD25" s="12"/>
      <c r="VE25" s="12"/>
      <c r="VF25" s="12"/>
      <c r="VG25" s="12"/>
      <c r="VH25" s="12"/>
      <c r="VI25" s="12"/>
      <c r="VJ25" s="12"/>
      <c r="VK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ZQ25" s="12"/>
      <c r="ZR25" s="12"/>
      <c r="ZS25" s="12"/>
      <c r="ZT25" s="12"/>
      <c r="ZU25" s="12"/>
      <c r="ZV25" s="12"/>
      <c r="ZW25" s="12"/>
      <c r="ZX25" s="12"/>
      <c r="ZY25" s="12"/>
      <c r="ZZ25" s="12"/>
      <c r="AAA25" s="12"/>
      <c r="AAB25" s="12"/>
      <c r="AAC25" s="12"/>
      <c r="AAD25" s="12"/>
      <c r="AAE25" s="12"/>
      <c r="AAF25" s="12"/>
      <c r="AAG25" s="12"/>
      <c r="AAH25" s="12"/>
      <c r="AAI25" s="12"/>
      <c r="AAJ25" s="12"/>
      <c r="AAK25" s="12"/>
      <c r="AAL25" s="12"/>
      <c r="AAM25" s="12"/>
      <c r="AAN25" s="12"/>
      <c r="AAO25" s="12"/>
      <c r="AAP25" s="12"/>
      <c r="AAQ25" s="12"/>
      <c r="AAR25" s="12"/>
      <c r="AAS25" s="12"/>
      <c r="AAT25" s="12"/>
      <c r="AAU25" s="12"/>
      <c r="AAV25" s="12"/>
      <c r="AAW25" s="12"/>
      <c r="AAX25" s="12"/>
      <c r="AAY25" s="12"/>
      <c r="AAZ25" s="12"/>
      <c r="ABA25" s="12"/>
      <c r="ABB25" s="12"/>
      <c r="ABC25" s="12"/>
      <c r="ABD25" s="12"/>
      <c r="ABE25" s="12"/>
      <c r="ABF25" s="12"/>
      <c r="ABG25" s="12"/>
      <c r="ABH25" s="12"/>
      <c r="ABI25" s="12"/>
      <c r="ABJ25" s="12"/>
      <c r="ABK25" s="12"/>
      <c r="ABL25" s="12"/>
      <c r="ABM25" s="12"/>
      <c r="ABN25" s="12"/>
      <c r="ABO25" s="12"/>
      <c r="ABP25" s="12"/>
      <c r="ABQ25" s="12"/>
      <c r="ABR25" s="12"/>
      <c r="ABS25" s="12"/>
      <c r="ABT25" s="12"/>
      <c r="ABU25" s="12"/>
      <c r="ABV25" s="12"/>
      <c r="ABW25" s="12"/>
      <c r="ABX25" s="12"/>
      <c r="ABY25" s="12"/>
      <c r="ABZ25" s="12"/>
      <c r="ACA25" s="12"/>
      <c r="ACB25" s="12"/>
      <c r="ACC25" s="12"/>
      <c r="ACD25" s="12"/>
      <c r="ACE25" s="12"/>
      <c r="ACF25" s="12"/>
      <c r="ACG25" s="12"/>
      <c r="ACH25" s="12"/>
      <c r="ACI25" s="12"/>
      <c r="ACJ25" s="12"/>
      <c r="ACK25" s="12"/>
      <c r="ACL25" s="12"/>
      <c r="ACM25" s="12"/>
      <c r="ACN25" s="12"/>
      <c r="ACO25" s="12"/>
      <c r="ACP25" s="12"/>
      <c r="ACQ25" s="12"/>
      <c r="ACR25" s="12"/>
      <c r="ACS25" s="12"/>
      <c r="ACT25" s="12"/>
      <c r="ACU25" s="12"/>
      <c r="ACV25" s="12"/>
      <c r="ACW25" s="12"/>
      <c r="ACX25" s="12"/>
      <c r="ACY25" s="12"/>
      <c r="ACZ25" s="12"/>
      <c r="ADA25" s="12"/>
      <c r="ADB25" s="12"/>
      <c r="ADC25" s="12"/>
      <c r="ADD25" s="12"/>
      <c r="ADE25" s="12"/>
      <c r="ADF25" s="12"/>
      <c r="ADG25" s="12"/>
      <c r="ADH25" s="12"/>
      <c r="ADI25" s="12"/>
      <c r="ADJ25" s="12"/>
      <c r="ADK25" s="12"/>
      <c r="ADL25" s="12"/>
      <c r="ADM25" s="12"/>
      <c r="ADN25" s="12"/>
      <c r="ADO25" s="12"/>
      <c r="ADP25" s="12"/>
      <c r="ADQ25" s="12"/>
      <c r="ADR25" s="12"/>
      <c r="ADS25" s="12"/>
      <c r="ADT25" s="12"/>
      <c r="ADU25" s="12"/>
      <c r="ADV25" s="12"/>
      <c r="ADW25" s="12"/>
      <c r="ADX25" s="12"/>
      <c r="ADY25" s="12"/>
      <c r="ADZ25" s="12"/>
      <c r="AEA25" s="12"/>
      <c r="AEB25" s="12"/>
      <c r="AEC25" s="12"/>
      <c r="AED25" s="12"/>
      <c r="AEE25" s="12"/>
      <c r="AEF25" s="12"/>
      <c r="AEG25" s="12"/>
      <c r="AEH25" s="12"/>
      <c r="AEI25" s="12"/>
      <c r="AEJ25" s="12"/>
      <c r="AEK25" s="12"/>
      <c r="AEL25" s="12"/>
      <c r="AEM25" s="12"/>
      <c r="AEN25" s="12"/>
      <c r="AEO25" s="12"/>
      <c r="AEP25" s="12"/>
      <c r="AEQ25" s="12"/>
      <c r="AER25" s="12"/>
      <c r="AES25" s="12"/>
      <c r="AET25" s="12"/>
      <c r="AEU25" s="12"/>
      <c r="AEV25" s="12"/>
      <c r="AEW25" s="12"/>
      <c r="AEX25" s="12"/>
      <c r="AEY25" s="12"/>
      <c r="AEZ25" s="12"/>
      <c r="AFA25" s="12"/>
      <c r="AFB25" s="12"/>
      <c r="AFC25" s="12"/>
      <c r="AFD25" s="12"/>
      <c r="AFE25" s="12"/>
      <c r="AFF25" s="12"/>
      <c r="AFG25" s="12"/>
      <c r="AFH25" s="12"/>
      <c r="AFI25" s="12"/>
      <c r="AFJ25" s="12"/>
      <c r="AFK25" s="12"/>
      <c r="AFL25" s="12"/>
      <c r="AFM25" s="12"/>
      <c r="AFN25" s="12"/>
      <c r="AFO25" s="12"/>
      <c r="AFP25" s="12"/>
      <c r="AFQ25" s="12"/>
      <c r="AFR25" s="12"/>
      <c r="AFS25" s="12"/>
      <c r="AFT25" s="12"/>
      <c r="AFU25" s="12"/>
      <c r="AFV25" s="12"/>
      <c r="AFW25" s="12"/>
      <c r="AFX25" s="12"/>
      <c r="AFY25" s="12"/>
      <c r="AFZ25" s="12"/>
      <c r="AGA25" s="12"/>
      <c r="AGB25" s="12"/>
      <c r="AGC25" s="12"/>
      <c r="AGD25" s="12"/>
      <c r="AGE25" s="12"/>
      <c r="AGF25" s="12"/>
      <c r="AGG25" s="12"/>
      <c r="AGH25" s="12"/>
      <c r="AGI25" s="12"/>
      <c r="AGJ25" s="12"/>
      <c r="AGK25" s="12"/>
      <c r="AGL25" s="12"/>
      <c r="AGM25" s="12"/>
      <c r="AGN25" s="12"/>
      <c r="AGO25" s="12"/>
      <c r="AGP25" s="12"/>
      <c r="AGQ25" s="12"/>
      <c r="AGR25" s="12"/>
      <c r="AGS25" s="12"/>
      <c r="AGT25" s="12"/>
      <c r="AGU25" s="12"/>
      <c r="AGV25" s="12"/>
      <c r="AGW25" s="12"/>
      <c r="AGX25" s="12"/>
      <c r="AGY25" s="12"/>
      <c r="AGZ25" s="12"/>
      <c r="AHA25" s="12"/>
      <c r="AHB25" s="12"/>
      <c r="AHC25" s="12"/>
      <c r="AHD25" s="12"/>
      <c r="AHE25" s="12"/>
      <c r="AHF25" s="12"/>
      <c r="AHG25" s="12"/>
      <c r="AHH25" s="12"/>
      <c r="AHI25" s="12"/>
      <c r="AHJ25" s="12"/>
      <c r="AHK25" s="12"/>
      <c r="AHL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row>
    <row r="26" spans="1:1019" s="13" customFormat="1">
      <c r="A26" s="932"/>
      <c r="B26" s="166" t="s">
        <v>193</v>
      </c>
      <c r="C26" s="162" t="s">
        <v>12</v>
      </c>
      <c r="D26" s="167">
        <v>40</v>
      </c>
      <c r="E26" s="163"/>
      <c r="F26" s="82">
        <f>D26*E26</f>
        <v>0</v>
      </c>
      <c r="G26" s="52">
        <v>0.08</v>
      </c>
      <c r="H26" s="705">
        <f>F26+(F26*G26)</f>
        <v>0</v>
      </c>
      <c r="I26" s="787"/>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c r="LQ26" s="12"/>
      <c r="LR26" s="12"/>
      <c r="LS26" s="12"/>
      <c r="LT26" s="12"/>
      <c r="LU26" s="12"/>
      <c r="LV26" s="12"/>
      <c r="LW26" s="12"/>
      <c r="LX26" s="12"/>
      <c r="LY26" s="12"/>
      <c r="LZ26" s="12"/>
      <c r="MA26" s="12"/>
      <c r="MB26" s="12"/>
      <c r="MC26" s="12"/>
      <c r="MD26" s="12"/>
      <c r="ME26" s="12"/>
      <c r="MF26" s="12"/>
      <c r="MG26" s="12"/>
      <c r="MH26" s="12"/>
      <c r="MI26" s="12"/>
      <c r="MJ26" s="12"/>
      <c r="MK26" s="12"/>
      <c r="ML26" s="12"/>
      <c r="MM26" s="12"/>
      <c r="MN26" s="12"/>
      <c r="MO26" s="12"/>
      <c r="MP26" s="12"/>
      <c r="MQ26" s="12"/>
      <c r="MR26" s="12"/>
      <c r="MS26" s="12"/>
      <c r="MT26" s="12"/>
      <c r="MU26" s="12"/>
      <c r="MV26" s="12"/>
      <c r="MW26" s="12"/>
      <c r="MX26" s="12"/>
      <c r="MY26" s="12"/>
      <c r="MZ26" s="12"/>
      <c r="NA26" s="12"/>
      <c r="NB26" s="12"/>
      <c r="NC26" s="12"/>
      <c r="ND26" s="12"/>
      <c r="NE26" s="12"/>
      <c r="NF26" s="12"/>
      <c r="NG26" s="12"/>
      <c r="NH26" s="12"/>
      <c r="NI26" s="12"/>
      <c r="NJ26" s="12"/>
      <c r="NK26" s="12"/>
      <c r="NL26" s="12"/>
      <c r="NM26" s="12"/>
      <c r="NN26" s="12"/>
      <c r="NO26" s="12"/>
      <c r="NP26" s="12"/>
      <c r="NQ26" s="12"/>
      <c r="NR26" s="12"/>
      <c r="NS26" s="12"/>
      <c r="NT26" s="12"/>
      <c r="NU26" s="12"/>
      <c r="NV26" s="12"/>
      <c r="NW26" s="12"/>
      <c r="NX26" s="12"/>
      <c r="NY26" s="12"/>
      <c r="NZ26" s="12"/>
      <c r="OA26" s="12"/>
      <c r="OB26" s="12"/>
      <c r="OC26" s="12"/>
      <c r="OD26" s="12"/>
      <c r="OE26" s="12"/>
      <c r="OF26" s="12"/>
      <c r="OG26" s="12"/>
      <c r="OH26" s="12"/>
      <c r="OI26" s="12"/>
      <c r="OJ26" s="12"/>
      <c r="OK26" s="12"/>
      <c r="OL26" s="12"/>
      <c r="OM26" s="12"/>
      <c r="ON26" s="12"/>
      <c r="OO26" s="12"/>
      <c r="OP26" s="12"/>
      <c r="OQ26" s="12"/>
      <c r="OR26" s="12"/>
      <c r="OS26" s="12"/>
      <c r="OT26" s="12"/>
      <c r="OU26" s="12"/>
      <c r="OV26" s="12"/>
      <c r="OW26" s="12"/>
      <c r="OX26" s="12"/>
      <c r="OY26" s="12"/>
      <c r="OZ26" s="12"/>
      <c r="PA26" s="12"/>
      <c r="PB26" s="12"/>
      <c r="PC26" s="12"/>
      <c r="PD26" s="12"/>
      <c r="PE26" s="12"/>
      <c r="PF26" s="12"/>
      <c r="PG26" s="12"/>
      <c r="PH26" s="12"/>
      <c r="PI26" s="12"/>
      <c r="PJ26" s="12"/>
      <c r="PK26" s="12"/>
      <c r="PL26" s="12"/>
      <c r="PM26" s="12"/>
      <c r="PN26" s="12"/>
      <c r="PO26" s="12"/>
      <c r="PP26" s="12"/>
      <c r="PQ26" s="12"/>
      <c r="PR26" s="12"/>
      <c r="PS26" s="12"/>
      <c r="PT26" s="12"/>
      <c r="PU26" s="12"/>
      <c r="PV26" s="12"/>
      <c r="PW26" s="12"/>
      <c r="PX26" s="12"/>
      <c r="PY26" s="12"/>
      <c r="PZ26" s="12"/>
      <c r="QA26" s="12"/>
      <c r="QB26" s="12"/>
      <c r="QC26" s="12"/>
      <c r="QD26" s="12"/>
      <c r="QE26" s="12"/>
      <c r="QF26" s="12"/>
      <c r="QG26" s="12"/>
      <c r="QH26" s="12"/>
      <c r="QI26" s="12"/>
      <c r="QJ26" s="12"/>
      <c r="QK26" s="12"/>
      <c r="QL26" s="12"/>
      <c r="QM26" s="12"/>
      <c r="QN26" s="12"/>
      <c r="QO26" s="12"/>
      <c r="QP26" s="12"/>
      <c r="QQ26" s="12"/>
      <c r="QR26" s="12"/>
      <c r="QS26" s="12"/>
      <c r="QT26" s="12"/>
      <c r="QU26" s="12"/>
      <c r="QV26" s="12"/>
      <c r="QW26" s="12"/>
      <c r="QX26" s="12"/>
      <c r="QY26" s="12"/>
      <c r="QZ26" s="12"/>
      <c r="RA26" s="12"/>
      <c r="RB26" s="12"/>
      <c r="RC26" s="12"/>
      <c r="RD26" s="12"/>
      <c r="RE26" s="12"/>
      <c r="RF26" s="12"/>
      <c r="RG26" s="12"/>
      <c r="RH26" s="12"/>
      <c r="RI26" s="12"/>
      <c r="RJ26" s="12"/>
      <c r="RK26" s="12"/>
      <c r="RL26" s="12"/>
      <c r="RM26" s="12"/>
      <c r="RN26" s="12"/>
      <c r="RO26" s="12"/>
      <c r="RP26" s="12"/>
      <c r="RQ26" s="12"/>
      <c r="RR26" s="12"/>
      <c r="RS26" s="12"/>
      <c r="RT26" s="12"/>
      <c r="RU26" s="12"/>
      <c r="RV26" s="12"/>
      <c r="RW26" s="12"/>
      <c r="RX26" s="12"/>
      <c r="RY26" s="12"/>
      <c r="RZ26" s="12"/>
      <c r="SA26" s="12"/>
      <c r="SB26" s="12"/>
      <c r="SC26" s="12"/>
      <c r="SD26" s="12"/>
      <c r="SE26" s="12"/>
      <c r="SF26" s="12"/>
      <c r="SG26" s="12"/>
      <c r="SH26" s="12"/>
      <c r="SI26" s="12"/>
      <c r="SJ26" s="12"/>
      <c r="SK26" s="12"/>
      <c r="SL26" s="12"/>
      <c r="SM26" s="12"/>
      <c r="SN26" s="12"/>
      <c r="SO26" s="12"/>
      <c r="SP26" s="12"/>
      <c r="SQ26" s="12"/>
      <c r="SR26" s="12"/>
      <c r="SS26" s="12"/>
      <c r="ST26" s="12"/>
      <c r="SU26" s="12"/>
      <c r="SV26" s="12"/>
      <c r="SW26" s="12"/>
      <c r="SX26" s="12"/>
      <c r="SY26" s="12"/>
      <c r="SZ26" s="12"/>
      <c r="TA26" s="12"/>
      <c r="TB26" s="12"/>
      <c r="TC26" s="12"/>
      <c r="TD26" s="12"/>
      <c r="TE26" s="12"/>
      <c r="TF26" s="12"/>
      <c r="TG26" s="12"/>
      <c r="TH26" s="12"/>
      <c r="TI26" s="12"/>
      <c r="TJ26" s="12"/>
      <c r="TK26" s="12"/>
      <c r="TL26" s="12"/>
      <c r="TM26" s="12"/>
      <c r="TN26" s="12"/>
      <c r="TO26" s="12"/>
      <c r="TP26" s="12"/>
      <c r="TQ26" s="12"/>
      <c r="TR26" s="12"/>
      <c r="TS26" s="12"/>
      <c r="TT26" s="12"/>
      <c r="TU26" s="12"/>
      <c r="TV26" s="12"/>
      <c r="TW26" s="12"/>
      <c r="TX26" s="12"/>
      <c r="TY26" s="12"/>
      <c r="TZ26" s="12"/>
      <c r="UA26" s="12"/>
      <c r="UB26" s="12"/>
      <c r="UC26" s="12"/>
      <c r="UD26" s="12"/>
      <c r="UE26" s="12"/>
      <c r="UF26" s="12"/>
      <c r="UG26" s="12"/>
      <c r="UH26" s="12"/>
      <c r="UI26" s="12"/>
      <c r="UJ26" s="12"/>
      <c r="UK26" s="12"/>
      <c r="UL26" s="12"/>
      <c r="UM26" s="12"/>
      <c r="UN26" s="12"/>
      <c r="UO26" s="12"/>
      <c r="UP26" s="12"/>
      <c r="UQ26" s="12"/>
      <c r="UR26" s="12"/>
      <c r="US26" s="12"/>
      <c r="UT26" s="12"/>
      <c r="UU26" s="12"/>
      <c r="UV26" s="12"/>
      <c r="UW26" s="12"/>
      <c r="UX26" s="12"/>
      <c r="UY26" s="12"/>
      <c r="UZ26" s="12"/>
      <c r="VA26" s="12"/>
      <c r="VB26" s="12"/>
      <c r="VC26" s="12"/>
      <c r="VD26" s="12"/>
      <c r="VE26" s="12"/>
      <c r="VF26" s="12"/>
      <c r="VG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ZQ26" s="12"/>
      <c r="ZR26" s="12"/>
      <c r="ZS26" s="12"/>
      <c r="ZT26" s="12"/>
      <c r="ZU26" s="12"/>
      <c r="ZV26" s="12"/>
      <c r="ZW26" s="12"/>
      <c r="ZX26" s="12"/>
      <c r="ZY26" s="12"/>
      <c r="ZZ26" s="12"/>
      <c r="AAA26" s="12"/>
      <c r="AAB26" s="12"/>
      <c r="AAC26" s="12"/>
      <c r="AAD26" s="12"/>
      <c r="AAE26" s="12"/>
      <c r="AAF26" s="12"/>
      <c r="AAG26" s="12"/>
      <c r="AAH26" s="12"/>
      <c r="AAI26" s="12"/>
      <c r="AAJ26" s="12"/>
      <c r="AAK26" s="12"/>
      <c r="AAL26" s="12"/>
      <c r="AAM26" s="12"/>
      <c r="AAN26" s="12"/>
      <c r="AAO26" s="12"/>
      <c r="AAP26" s="12"/>
      <c r="AAQ26" s="12"/>
      <c r="AAR26" s="12"/>
      <c r="AAS26" s="12"/>
      <c r="AAT26" s="12"/>
      <c r="AAU26" s="12"/>
      <c r="AAV26" s="12"/>
      <c r="AAW26" s="12"/>
      <c r="AAX26" s="12"/>
      <c r="AAY26" s="12"/>
      <c r="AAZ26" s="12"/>
      <c r="ABA26" s="12"/>
      <c r="ABB26" s="12"/>
      <c r="ABC26" s="12"/>
      <c r="ABD26" s="12"/>
      <c r="ABE26" s="12"/>
      <c r="ABF26" s="12"/>
      <c r="ABG26" s="12"/>
      <c r="ABH26" s="12"/>
      <c r="ABI26" s="12"/>
      <c r="ABJ26" s="12"/>
      <c r="ABK26" s="12"/>
      <c r="ABL26" s="12"/>
      <c r="ABM26" s="12"/>
      <c r="ABN26" s="12"/>
      <c r="ABO26" s="12"/>
      <c r="ABP26" s="12"/>
      <c r="ABQ26" s="12"/>
      <c r="ABR26" s="12"/>
      <c r="ABS26" s="12"/>
      <c r="ABT26" s="12"/>
      <c r="ABU26" s="12"/>
      <c r="ABV26" s="12"/>
      <c r="ABW26" s="12"/>
      <c r="ABX26" s="12"/>
      <c r="ABY26" s="12"/>
      <c r="ABZ26" s="12"/>
      <c r="ACA26" s="12"/>
      <c r="ACB26" s="12"/>
      <c r="ACC26" s="12"/>
      <c r="ACD26" s="12"/>
      <c r="ACE26" s="12"/>
      <c r="ACF26" s="12"/>
      <c r="ACG26" s="12"/>
      <c r="ACH26" s="12"/>
      <c r="ACI26" s="12"/>
      <c r="ACJ26" s="12"/>
      <c r="ACK26" s="12"/>
      <c r="ACL26" s="12"/>
      <c r="ACM26" s="12"/>
      <c r="ACN26" s="12"/>
      <c r="ACO26" s="12"/>
      <c r="ACP26" s="12"/>
      <c r="ACQ26" s="12"/>
      <c r="ACR26" s="12"/>
      <c r="ACS26" s="12"/>
      <c r="ACT26" s="12"/>
      <c r="ACU26" s="12"/>
      <c r="ACV26" s="12"/>
      <c r="ACW26" s="12"/>
      <c r="ACX26" s="12"/>
      <c r="ACY26" s="12"/>
      <c r="ACZ26" s="12"/>
      <c r="ADA26" s="12"/>
      <c r="ADB26" s="12"/>
      <c r="ADC26" s="12"/>
      <c r="ADD26" s="12"/>
      <c r="ADE26" s="12"/>
      <c r="ADF26" s="12"/>
      <c r="ADG26" s="12"/>
      <c r="ADH26" s="12"/>
      <c r="ADI26" s="12"/>
      <c r="ADJ26" s="12"/>
      <c r="ADK26" s="12"/>
      <c r="ADL26" s="12"/>
      <c r="ADM26" s="12"/>
      <c r="ADN26" s="12"/>
      <c r="ADO26" s="12"/>
      <c r="ADP26" s="12"/>
      <c r="ADQ26" s="12"/>
      <c r="ADR26" s="12"/>
      <c r="ADS26" s="12"/>
      <c r="ADT26" s="12"/>
      <c r="ADU26" s="12"/>
      <c r="ADV26" s="12"/>
      <c r="ADW26" s="12"/>
      <c r="ADX26" s="12"/>
      <c r="ADY26" s="12"/>
      <c r="ADZ26" s="12"/>
      <c r="AEA26" s="12"/>
      <c r="AEB26" s="12"/>
      <c r="AEC26" s="12"/>
      <c r="AED26" s="12"/>
      <c r="AEE26" s="12"/>
      <c r="AEF26" s="12"/>
      <c r="AEG26" s="12"/>
      <c r="AEH26" s="12"/>
      <c r="AEI26" s="12"/>
      <c r="AEJ26" s="12"/>
      <c r="AEK26" s="12"/>
      <c r="AEL26" s="12"/>
      <c r="AEM26" s="12"/>
      <c r="AEN26" s="12"/>
      <c r="AEO26" s="12"/>
      <c r="AEP26" s="12"/>
      <c r="AEQ26" s="12"/>
      <c r="AER26" s="12"/>
      <c r="AES26" s="12"/>
      <c r="AET26" s="12"/>
      <c r="AEU26" s="12"/>
      <c r="AEV26" s="12"/>
      <c r="AEW26" s="12"/>
      <c r="AEX26" s="12"/>
      <c r="AEY26" s="12"/>
      <c r="AEZ26" s="12"/>
      <c r="AFA26" s="12"/>
      <c r="AFB26" s="12"/>
      <c r="AFC26" s="12"/>
      <c r="AFD26" s="12"/>
      <c r="AFE26" s="12"/>
      <c r="AFF26" s="12"/>
      <c r="AFG26" s="12"/>
      <c r="AFH26" s="12"/>
      <c r="AFI26" s="12"/>
      <c r="AFJ26" s="12"/>
      <c r="AFK26" s="12"/>
      <c r="AFL26" s="12"/>
      <c r="AFM26" s="12"/>
      <c r="AFN26" s="12"/>
      <c r="AFO26" s="12"/>
      <c r="AFP26" s="12"/>
      <c r="AFQ26" s="12"/>
      <c r="AFR26" s="12"/>
      <c r="AFS26" s="12"/>
      <c r="AFT26" s="12"/>
      <c r="AFU26" s="12"/>
      <c r="AFV26" s="12"/>
      <c r="AFW26" s="12"/>
      <c r="AFX26" s="12"/>
      <c r="AFY26" s="12"/>
      <c r="AFZ26" s="12"/>
      <c r="AGA26" s="12"/>
      <c r="AGB26" s="12"/>
      <c r="AGC26" s="12"/>
      <c r="AGD26" s="12"/>
      <c r="AGE26" s="12"/>
      <c r="AGF26" s="12"/>
      <c r="AGG26" s="12"/>
      <c r="AGH26" s="12"/>
      <c r="AGI26" s="12"/>
      <c r="AGJ26" s="12"/>
      <c r="AGK26" s="12"/>
      <c r="AGL26" s="12"/>
      <c r="AGM26" s="12"/>
      <c r="AGN26" s="12"/>
      <c r="AGO26" s="12"/>
      <c r="AGP26" s="12"/>
      <c r="AGQ26" s="12"/>
      <c r="AGR26" s="12"/>
      <c r="AGS26" s="12"/>
      <c r="AGT26" s="12"/>
      <c r="AGU26" s="12"/>
      <c r="AGV26" s="12"/>
      <c r="AGW26" s="12"/>
      <c r="AGX26" s="12"/>
      <c r="AGY26" s="12"/>
      <c r="AGZ26" s="12"/>
      <c r="AHA26" s="12"/>
      <c r="AHB26" s="12"/>
      <c r="AHC26" s="12"/>
      <c r="AHD26" s="12"/>
      <c r="AHE26" s="12"/>
      <c r="AHF26" s="12"/>
      <c r="AHG26" s="12"/>
      <c r="AHH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row>
    <row r="27" spans="1:1019" s="13" customFormat="1" ht="16.5" customHeight="1">
      <c r="A27" s="932"/>
      <c r="B27" s="168" t="s">
        <v>194</v>
      </c>
      <c r="C27" s="169" t="s">
        <v>12</v>
      </c>
      <c r="D27" s="169">
        <v>40</v>
      </c>
      <c r="E27" s="170"/>
      <c r="F27" s="11">
        <f>D27*E27</f>
        <v>0</v>
      </c>
      <c r="G27" s="52">
        <v>0.08</v>
      </c>
      <c r="H27" s="700">
        <f>F27+(F27*G27)</f>
        <v>0</v>
      </c>
      <c r="I27" s="787"/>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c r="LO27" s="12"/>
      <c r="LP27" s="12"/>
      <c r="LQ27" s="12"/>
      <c r="LR27" s="12"/>
      <c r="LS27" s="12"/>
      <c r="LT27" s="12"/>
      <c r="LU27" s="12"/>
      <c r="LV27" s="12"/>
      <c r="LW27" s="12"/>
      <c r="LX27" s="12"/>
      <c r="LY27" s="12"/>
      <c r="LZ27" s="12"/>
      <c r="MA27" s="12"/>
      <c r="MB27" s="12"/>
      <c r="MC27" s="12"/>
      <c r="MD27" s="12"/>
      <c r="ME27" s="12"/>
      <c r="MF27" s="12"/>
      <c r="MG27" s="12"/>
      <c r="MH27" s="12"/>
      <c r="MI27" s="12"/>
      <c r="MJ27" s="12"/>
      <c r="MK27" s="12"/>
      <c r="ML27" s="12"/>
      <c r="MM27" s="12"/>
      <c r="MN27" s="12"/>
      <c r="MO27" s="12"/>
      <c r="MP27" s="12"/>
      <c r="MQ27" s="12"/>
      <c r="MR27" s="12"/>
      <c r="MS27" s="12"/>
      <c r="MT27" s="12"/>
      <c r="MU27" s="12"/>
      <c r="MV27" s="12"/>
      <c r="MW27" s="12"/>
      <c r="MX27" s="12"/>
      <c r="MY27" s="12"/>
      <c r="MZ27" s="12"/>
      <c r="NA27" s="12"/>
      <c r="NB27" s="12"/>
      <c r="NC27" s="12"/>
      <c r="ND27" s="12"/>
      <c r="NE27" s="12"/>
      <c r="NF27" s="12"/>
      <c r="NG27" s="12"/>
      <c r="NH27" s="12"/>
      <c r="NI27" s="12"/>
      <c r="NJ27" s="12"/>
      <c r="NK27" s="12"/>
      <c r="NL27" s="12"/>
      <c r="NM27" s="12"/>
      <c r="NN27" s="12"/>
      <c r="NO27" s="12"/>
      <c r="NP27" s="12"/>
      <c r="NQ27" s="12"/>
      <c r="NR27" s="12"/>
      <c r="NS27" s="12"/>
      <c r="NT27" s="12"/>
      <c r="NU27" s="12"/>
      <c r="NV27" s="12"/>
      <c r="NW27" s="12"/>
      <c r="NX27" s="12"/>
      <c r="NY27" s="12"/>
      <c r="NZ27" s="12"/>
      <c r="OA27" s="12"/>
      <c r="OB27" s="12"/>
      <c r="OC27" s="12"/>
      <c r="OD27" s="12"/>
      <c r="OE27" s="12"/>
      <c r="OF27" s="12"/>
      <c r="OG27" s="12"/>
      <c r="OH27" s="12"/>
      <c r="OI27" s="12"/>
      <c r="OJ27" s="12"/>
      <c r="OK27" s="12"/>
      <c r="OL27" s="12"/>
      <c r="OM27" s="12"/>
      <c r="ON27" s="12"/>
      <c r="OO27" s="12"/>
      <c r="OP27" s="12"/>
      <c r="OQ27" s="12"/>
      <c r="OR27" s="12"/>
      <c r="OS27" s="12"/>
      <c r="OT27" s="12"/>
      <c r="OU27" s="12"/>
      <c r="OV27" s="12"/>
      <c r="OW27" s="12"/>
      <c r="OX27" s="12"/>
      <c r="OY27" s="12"/>
      <c r="OZ27" s="12"/>
      <c r="PA27" s="12"/>
      <c r="PB27" s="12"/>
      <c r="PC27" s="12"/>
      <c r="PD27" s="12"/>
      <c r="PE27" s="12"/>
      <c r="PF27" s="12"/>
      <c r="PG27" s="12"/>
      <c r="PH27" s="12"/>
      <c r="PI27" s="12"/>
      <c r="PJ27" s="12"/>
      <c r="PK27" s="12"/>
      <c r="PL27" s="12"/>
      <c r="PM27" s="12"/>
      <c r="PN27" s="12"/>
      <c r="PO27" s="12"/>
      <c r="PP27" s="12"/>
      <c r="PQ27" s="12"/>
      <c r="PR27" s="12"/>
      <c r="PS27" s="12"/>
      <c r="PT27" s="12"/>
      <c r="PU27" s="12"/>
      <c r="PV27" s="12"/>
      <c r="PW27" s="12"/>
      <c r="PX27" s="12"/>
      <c r="PY27" s="12"/>
      <c r="PZ27" s="12"/>
      <c r="QA27" s="12"/>
      <c r="QB27" s="12"/>
      <c r="QC27" s="12"/>
      <c r="QD27" s="12"/>
      <c r="QE27" s="12"/>
      <c r="QF27" s="12"/>
      <c r="QG27" s="12"/>
      <c r="QH27" s="12"/>
      <c r="QI27" s="12"/>
      <c r="QJ27" s="12"/>
      <c r="QK27" s="12"/>
      <c r="QL27" s="12"/>
      <c r="QM27" s="12"/>
      <c r="QN27" s="12"/>
      <c r="QO27" s="12"/>
      <c r="QP27" s="12"/>
      <c r="QQ27" s="12"/>
      <c r="QR27" s="12"/>
      <c r="QS27" s="12"/>
      <c r="QT27" s="12"/>
      <c r="QU27" s="12"/>
      <c r="QV27" s="12"/>
      <c r="QW27" s="12"/>
      <c r="QX27" s="12"/>
      <c r="QY27" s="12"/>
      <c r="QZ27" s="12"/>
      <c r="RA27" s="12"/>
      <c r="RB27" s="12"/>
      <c r="RC27" s="12"/>
      <c r="RD27" s="12"/>
      <c r="RE27" s="12"/>
      <c r="RF27" s="12"/>
      <c r="RG27" s="12"/>
      <c r="RH27" s="12"/>
      <c r="RI27" s="12"/>
      <c r="RJ27" s="12"/>
      <c r="RK27" s="12"/>
      <c r="RL27" s="12"/>
      <c r="RM27" s="12"/>
      <c r="RN27" s="12"/>
      <c r="RO27" s="12"/>
      <c r="RP27" s="12"/>
      <c r="RQ27" s="12"/>
      <c r="RR27" s="12"/>
      <c r="RS27" s="12"/>
      <c r="RT27" s="12"/>
      <c r="RU27" s="12"/>
      <c r="RV27" s="12"/>
      <c r="RW27" s="12"/>
      <c r="RX27" s="12"/>
      <c r="RY27" s="12"/>
      <c r="RZ27" s="12"/>
      <c r="SA27" s="12"/>
      <c r="SB27" s="12"/>
      <c r="SC27" s="12"/>
      <c r="SD27" s="12"/>
      <c r="SE27" s="12"/>
      <c r="SF27" s="12"/>
      <c r="SG27" s="12"/>
      <c r="SH27" s="12"/>
      <c r="SI27" s="12"/>
      <c r="SJ27" s="12"/>
      <c r="SK27" s="12"/>
      <c r="SL27" s="12"/>
      <c r="SM27" s="12"/>
      <c r="SN27" s="12"/>
      <c r="SO27" s="12"/>
      <c r="SP27" s="12"/>
      <c r="SQ27" s="12"/>
      <c r="SR27" s="12"/>
      <c r="SS27" s="12"/>
      <c r="ST27" s="12"/>
      <c r="SU27" s="12"/>
      <c r="SV27" s="12"/>
      <c r="SW27" s="12"/>
      <c r="SX27" s="12"/>
      <c r="SY27" s="12"/>
      <c r="SZ27" s="12"/>
      <c r="TA27" s="12"/>
      <c r="TB27" s="12"/>
      <c r="TC27" s="12"/>
      <c r="TD27" s="12"/>
      <c r="TE27" s="12"/>
      <c r="TF27" s="12"/>
      <c r="TG27" s="12"/>
      <c r="TH27" s="12"/>
      <c r="TI27" s="12"/>
      <c r="TJ27" s="12"/>
      <c r="TK27" s="12"/>
      <c r="TL27" s="12"/>
      <c r="TM27" s="12"/>
      <c r="TN27" s="12"/>
      <c r="TO27" s="12"/>
      <c r="TP27" s="12"/>
      <c r="TQ27" s="12"/>
      <c r="TR27" s="12"/>
      <c r="TS27" s="12"/>
      <c r="TT27" s="12"/>
      <c r="TU27" s="12"/>
      <c r="TV27" s="12"/>
      <c r="TW27" s="12"/>
      <c r="TX27" s="12"/>
      <c r="TY27" s="12"/>
      <c r="TZ27" s="12"/>
      <c r="UA27" s="12"/>
      <c r="UB27" s="12"/>
      <c r="UC27" s="12"/>
      <c r="UD27" s="12"/>
      <c r="UE27" s="12"/>
      <c r="UF27" s="12"/>
      <c r="UG27" s="12"/>
      <c r="UH27" s="12"/>
      <c r="UI27" s="12"/>
      <c r="UJ27" s="12"/>
      <c r="UK27" s="12"/>
      <c r="UL27" s="12"/>
      <c r="UM27" s="12"/>
      <c r="UN27" s="12"/>
      <c r="UO27" s="12"/>
      <c r="UP27" s="12"/>
      <c r="UQ27" s="12"/>
      <c r="UR27" s="12"/>
      <c r="US27" s="12"/>
      <c r="UT27" s="12"/>
      <c r="UU27" s="12"/>
      <c r="UV27" s="12"/>
      <c r="UW27" s="12"/>
      <c r="UX27" s="12"/>
      <c r="UY27" s="12"/>
      <c r="UZ27" s="12"/>
      <c r="VA27" s="12"/>
      <c r="VB27" s="12"/>
      <c r="VC27" s="12"/>
      <c r="VD27" s="12"/>
      <c r="VE27" s="12"/>
      <c r="VF27" s="12"/>
      <c r="VG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ZQ27" s="12"/>
      <c r="ZR27" s="12"/>
      <c r="ZS27" s="12"/>
      <c r="ZT27" s="12"/>
      <c r="ZU27" s="12"/>
      <c r="ZV27" s="12"/>
      <c r="ZW27" s="12"/>
      <c r="ZX27" s="12"/>
      <c r="ZY27" s="12"/>
      <c r="ZZ27" s="12"/>
      <c r="AAA27" s="12"/>
      <c r="AAB27" s="12"/>
      <c r="AAC27" s="12"/>
      <c r="AAD27" s="12"/>
      <c r="AAE27" s="12"/>
      <c r="AAF27" s="12"/>
      <c r="AAG27" s="12"/>
      <c r="AAH27" s="12"/>
      <c r="AAI27" s="12"/>
      <c r="AAJ27" s="12"/>
      <c r="AAK27" s="12"/>
      <c r="AAL27" s="12"/>
      <c r="AAM27" s="12"/>
      <c r="AAN27" s="12"/>
      <c r="AAO27" s="12"/>
      <c r="AAP27" s="12"/>
      <c r="AAQ27" s="12"/>
      <c r="AAR27" s="12"/>
      <c r="AAS27" s="12"/>
      <c r="AAT27" s="12"/>
      <c r="AAU27" s="12"/>
      <c r="AAV27" s="12"/>
      <c r="AAW27" s="12"/>
      <c r="AAX27" s="12"/>
      <c r="AAY27" s="12"/>
      <c r="AAZ27" s="12"/>
      <c r="ABA27" s="12"/>
      <c r="ABB27" s="12"/>
      <c r="ABC27" s="12"/>
      <c r="ABD27" s="12"/>
      <c r="ABE27" s="12"/>
      <c r="ABF27" s="12"/>
      <c r="ABG27" s="12"/>
      <c r="ABH27" s="12"/>
      <c r="ABI27" s="12"/>
      <c r="ABJ27" s="12"/>
      <c r="ABK27" s="12"/>
      <c r="ABL27" s="12"/>
      <c r="ABM27" s="12"/>
      <c r="ABN27" s="12"/>
      <c r="ABO27" s="12"/>
      <c r="ABP27" s="12"/>
      <c r="ABQ27" s="12"/>
      <c r="ABR27" s="12"/>
      <c r="ABS27" s="12"/>
      <c r="ABT27" s="12"/>
      <c r="ABU27" s="12"/>
      <c r="ABV27" s="12"/>
      <c r="ABW27" s="12"/>
      <c r="ABX27" s="12"/>
      <c r="ABY27" s="12"/>
      <c r="ABZ27" s="12"/>
      <c r="ACA27" s="12"/>
      <c r="ACB27" s="12"/>
      <c r="ACC27" s="12"/>
      <c r="ACD27" s="12"/>
      <c r="ACE27" s="12"/>
      <c r="ACF27" s="12"/>
      <c r="ACG27" s="12"/>
      <c r="ACH27" s="12"/>
      <c r="ACI27" s="12"/>
      <c r="ACJ27" s="12"/>
      <c r="ACK27" s="12"/>
      <c r="ACL27" s="12"/>
      <c r="ACM27" s="12"/>
      <c r="ACN27" s="12"/>
      <c r="ACO27" s="12"/>
      <c r="ACP27" s="12"/>
      <c r="ACQ27" s="12"/>
      <c r="ACR27" s="12"/>
      <c r="ACS27" s="12"/>
      <c r="ACT27" s="12"/>
      <c r="ACU27" s="12"/>
      <c r="ACV27" s="12"/>
      <c r="ACW27" s="12"/>
      <c r="ACX27" s="12"/>
      <c r="ACY27" s="12"/>
      <c r="ACZ27" s="12"/>
      <c r="ADA27" s="12"/>
      <c r="ADB27" s="12"/>
      <c r="ADC27" s="12"/>
      <c r="ADD27" s="12"/>
      <c r="ADE27" s="12"/>
      <c r="ADF27" s="12"/>
      <c r="ADG27" s="12"/>
      <c r="ADH27" s="12"/>
      <c r="ADI27" s="12"/>
      <c r="ADJ27" s="12"/>
      <c r="ADK27" s="12"/>
      <c r="ADL27" s="12"/>
      <c r="ADM27" s="12"/>
      <c r="ADN27" s="12"/>
      <c r="ADO27" s="12"/>
      <c r="ADP27" s="12"/>
      <c r="ADQ27" s="12"/>
      <c r="ADR27" s="12"/>
      <c r="ADS27" s="12"/>
      <c r="ADT27" s="12"/>
      <c r="ADU27" s="12"/>
      <c r="ADV27" s="12"/>
      <c r="ADW27" s="12"/>
      <c r="ADX27" s="12"/>
      <c r="ADY27" s="12"/>
      <c r="ADZ27" s="12"/>
      <c r="AEA27" s="12"/>
      <c r="AEB27" s="12"/>
      <c r="AEC27" s="12"/>
      <c r="AED27" s="12"/>
      <c r="AEE27" s="12"/>
      <c r="AEF27" s="12"/>
      <c r="AEG27" s="12"/>
      <c r="AEH27" s="12"/>
      <c r="AEI27" s="12"/>
      <c r="AEJ27" s="12"/>
      <c r="AEK27" s="12"/>
      <c r="AEL27" s="12"/>
      <c r="AEM27" s="12"/>
      <c r="AEN27" s="12"/>
      <c r="AEO27" s="12"/>
      <c r="AEP27" s="12"/>
      <c r="AEQ27" s="12"/>
      <c r="AER27" s="12"/>
      <c r="AES27" s="12"/>
      <c r="AET27" s="12"/>
      <c r="AEU27" s="12"/>
      <c r="AEV27" s="12"/>
      <c r="AEW27" s="12"/>
      <c r="AEX27" s="12"/>
      <c r="AEY27" s="12"/>
      <c r="AEZ27" s="12"/>
      <c r="AFA27" s="12"/>
      <c r="AFB27" s="12"/>
      <c r="AFC27" s="12"/>
      <c r="AFD27" s="12"/>
      <c r="AFE27" s="12"/>
      <c r="AFF27" s="12"/>
      <c r="AFG27" s="12"/>
      <c r="AFH27" s="12"/>
      <c r="AFI27" s="12"/>
      <c r="AFJ27" s="12"/>
      <c r="AFK27" s="12"/>
      <c r="AFL27" s="12"/>
      <c r="AFM27" s="12"/>
      <c r="AFN27" s="12"/>
      <c r="AFO27" s="12"/>
      <c r="AFP27" s="12"/>
      <c r="AFQ27" s="12"/>
      <c r="AFR27" s="12"/>
      <c r="AFS27" s="12"/>
      <c r="AFT27" s="12"/>
      <c r="AFU27" s="12"/>
      <c r="AFV27" s="12"/>
      <c r="AFW27" s="12"/>
      <c r="AFX27" s="12"/>
      <c r="AFY27" s="12"/>
      <c r="AFZ27" s="12"/>
      <c r="AGA27" s="12"/>
      <c r="AGB27" s="12"/>
      <c r="AGC27" s="12"/>
      <c r="AGD27" s="12"/>
      <c r="AGE27" s="12"/>
      <c r="AGF27" s="12"/>
      <c r="AGG27" s="12"/>
      <c r="AGH27" s="12"/>
      <c r="AGI27" s="12"/>
      <c r="AGJ27" s="12"/>
      <c r="AGK27" s="12"/>
      <c r="AGL27" s="12"/>
      <c r="AGM27" s="12"/>
      <c r="AGN27" s="12"/>
      <c r="AGO27" s="12"/>
      <c r="AGP27" s="12"/>
      <c r="AGQ27" s="12"/>
      <c r="AGR27" s="12"/>
      <c r="AGS27" s="12"/>
      <c r="AGT27" s="12"/>
      <c r="AGU27" s="12"/>
      <c r="AGV27" s="12"/>
      <c r="AGW27" s="12"/>
      <c r="AGX27" s="12"/>
      <c r="AGY27" s="12"/>
      <c r="AGZ27" s="12"/>
      <c r="AHA27" s="12"/>
      <c r="AHB27" s="12"/>
      <c r="AHC27" s="12"/>
      <c r="AHD27" s="12"/>
      <c r="AHE27" s="12"/>
      <c r="AHF27" s="12"/>
      <c r="AHG27" s="12"/>
      <c r="AHH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row>
    <row r="28" spans="1:1019" ht="17.25" customHeight="1">
      <c r="A28" s="171"/>
      <c r="B28" s="129"/>
      <c r="C28" s="129"/>
      <c r="D28" s="171"/>
      <c r="E28" s="172" t="s">
        <v>165</v>
      </c>
      <c r="F28" s="172">
        <f>SUM(F4:F27)</f>
        <v>0</v>
      </c>
      <c r="G28" s="46"/>
      <c r="H28" s="706">
        <f>SUM(H4:H27)</f>
        <v>0</v>
      </c>
    </row>
    <row r="29" spans="1:1019">
      <c r="A29" s="171"/>
      <c r="B29" s="129"/>
      <c r="C29" s="129"/>
      <c r="D29" s="171"/>
      <c r="E29" s="173"/>
      <c r="F29" s="173"/>
      <c r="G29" s="129"/>
      <c r="H29" s="173"/>
    </row>
    <row r="32" spans="1:1019">
      <c r="B32" s="931" t="s">
        <v>50</v>
      </c>
      <c r="C32" s="931"/>
      <c r="D32" s="931"/>
      <c r="E32" s="922"/>
      <c r="F32" s="922"/>
      <c r="G32" s="922"/>
      <c r="H32" s="3"/>
    </row>
    <row r="33" spans="2:8">
      <c r="B33" s="922"/>
      <c r="C33" s="922"/>
      <c r="D33" s="922"/>
      <c r="E33" s="922"/>
      <c r="F33" s="922"/>
      <c r="G33" s="922"/>
      <c r="H33" s="922"/>
    </row>
    <row r="34" spans="2:8">
      <c r="B34" s="913" t="s">
        <v>51</v>
      </c>
      <c r="C34" s="913"/>
      <c r="D34" s="913"/>
      <c r="E34" s="913"/>
      <c r="F34" s="913"/>
      <c r="G34" s="913"/>
      <c r="H34" s="913"/>
    </row>
    <row r="35" spans="2:8">
      <c r="B35" s="913" t="s">
        <v>52</v>
      </c>
      <c r="C35" s="913"/>
      <c r="D35" s="913"/>
      <c r="E35" s="913"/>
      <c r="F35" s="913"/>
      <c r="G35" s="913"/>
      <c r="H35" s="913"/>
    </row>
    <row r="36" spans="2:8">
      <c r="B36" s="922"/>
      <c r="C36" s="922"/>
      <c r="D36" s="922"/>
      <c r="E36" s="922"/>
      <c r="F36" s="922"/>
      <c r="G36" s="922"/>
      <c r="H36" s="922"/>
    </row>
    <row r="37" spans="2:8">
      <c r="B37" s="913" t="s">
        <v>53</v>
      </c>
      <c r="C37" s="913"/>
      <c r="D37" s="913"/>
      <c r="E37" s="913"/>
      <c r="F37" s="913"/>
      <c r="G37" s="37"/>
      <c r="H37" s="153"/>
    </row>
  </sheetData>
  <mergeCells count="18">
    <mergeCell ref="H1:I1"/>
    <mergeCell ref="B37:F37"/>
    <mergeCell ref="B3:E3"/>
    <mergeCell ref="B7:E7"/>
    <mergeCell ref="B14:E14"/>
    <mergeCell ref="B21:E21"/>
    <mergeCell ref="B24:E24"/>
    <mergeCell ref="B32:D32"/>
    <mergeCell ref="E32:G32"/>
    <mergeCell ref="B33:H33"/>
    <mergeCell ref="B34:H34"/>
    <mergeCell ref="B35:H35"/>
    <mergeCell ref="B36:H36"/>
    <mergeCell ref="A21:A23"/>
    <mergeCell ref="A24:A27"/>
    <mergeCell ref="A3:A6"/>
    <mergeCell ref="A7:A13"/>
    <mergeCell ref="A1:B1"/>
  </mergeCells>
  <pageMargins left="0.25" right="0.25" top="0.75" bottom="0.75" header="0.3" footer="0.3"/>
  <pageSetup paperSize="9" fitToWidth="0" fitToHeight="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FF00"/>
  </sheetPr>
  <dimension ref="A1:J16"/>
  <sheetViews>
    <sheetView zoomScaleNormal="100" workbookViewId="0">
      <selection activeCell="O16" sqref="O16"/>
    </sheetView>
  </sheetViews>
  <sheetFormatPr defaultRowHeight="14.25"/>
  <cols>
    <col min="1" max="1" width="4" customWidth="1"/>
    <col min="2" max="2" width="28.25" customWidth="1"/>
    <col min="3" max="3" width="4.625" customWidth="1"/>
    <col min="4" max="4" width="5.625" customWidth="1"/>
    <col min="5" max="5" width="7.5" style="243" customWidth="1"/>
    <col min="6" max="6" width="8.25" style="243" customWidth="1"/>
    <col min="7" max="7" width="4.5" customWidth="1"/>
    <col min="8" max="8" width="8.875" style="243" customWidth="1"/>
    <col min="9" max="9" width="9" customWidth="1"/>
  </cols>
  <sheetData>
    <row r="1" spans="1:10">
      <c r="A1" s="613" t="s">
        <v>472</v>
      </c>
      <c r="B1" s="286"/>
      <c r="C1" s="286"/>
      <c r="D1" s="286"/>
      <c r="E1" s="530"/>
      <c r="F1" s="530"/>
      <c r="G1" s="286"/>
      <c r="H1" s="973" t="s">
        <v>55</v>
      </c>
      <c r="I1" s="973"/>
      <c r="J1" s="973"/>
    </row>
    <row r="2" spans="1:10">
      <c r="A2" s="286" t="s">
        <v>432</v>
      </c>
      <c r="B2" s="286"/>
      <c r="C2" s="286"/>
      <c r="D2" s="286"/>
      <c r="E2" s="530"/>
      <c r="F2" s="530"/>
      <c r="G2" s="286"/>
      <c r="H2" s="530"/>
      <c r="I2" s="286"/>
    </row>
    <row r="3" spans="1:10">
      <c r="A3" s="286" t="s">
        <v>349</v>
      </c>
      <c r="B3" s="286"/>
      <c r="C3" s="286"/>
      <c r="D3" s="286"/>
      <c r="E3" s="530"/>
      <c r="F3" s="530"/>
      <c r="G3" s="286"/>
      <c r="H3" s="530"/>
      <c r="I3" s="286"/>
    </row>
    <row r="4" spans="1:10" ht="31.5" customHeight="1">
      <c r="A4" s="897" t="s">
        <v>351</v>
      </c>
      <c r="B4" s="897" t="s">
        <v>433</v>
      </c>
      <c r="C4" s="897" t="s">
        <v>4</v>
      </c>
      <c r="D4" s="897" t="s">
        <v>5</v>
      </c>
      <c r="E4" s="855" t="s">
        <v>461</v>
      </c>
      <c r="F4" s="855" t="s">
        <v>459</v>
      </c>
      <c r="G4" s="852" t="s">
        <v>356</v>
      </c>
      <c r="H4" s="855" t="s">
        <v>460</v>
      </c>
      <c r="I4" s="853" t="s">
        <v>357</v>
      </c>
      <c r="J4" s="832" t="s">
        <v>479</v>
      </c>
    </row>
    <row r="5" spans="1:10" s="13" customFormat="1" ht="30.75" customHeight="1">
      <c r="A5" s="357">
        <v>1</v>
      </c>
      <c r="B5" s="358" t="s">
        <v>434</v>
      </c>
      <c r="C5" s="357" t="s">
        <v>28</v>
      </c>
      <c r="D5" s="357">
        <v>75</v>
      </c>
      <c r="E5" s="533"/>
      <c r="F5" s="533">
        <f>E5*D5</f>
        <v>0</v>
      </c>
      <c r="G5" s="212">
        <v>0.08</v>
      </c>
      <c r="H5" s="533">
        <f>F5+(F5*G5)</f>
        <v>0</v>
      </c>
      <c r="I5" s="534"/>
      <c r="J5" s="780"/>
    </row>
    <row r="6" spans="1:10" s="13" customFormat="1" ht="30" customHeight="1">
      <c r="A6" s="357">
        <v>2</v>
      </c>
      <c r="B6" s="358" t="s">
        <v>435</v>
      </c>
      <c r="C6" s="357" t="s">
        <v>28</v>
      </c>
      <c r="D6" s="357">
        <v>25</v>
      </c>
      <c r="E6" s="533"/>
      <c r="F6" s="533">
        <f>E6*D6</f>
        <v>0</v>
      </c>
      <c r="G6" s="212">
        <v>0.08</v>
      </c>
      <c r="H6" s="533">
        <f>F6+(F6*G6)</f>
        <v>0</v>
      </c>
      <c r="I6" s="534"/>
      <c r="J6" s="780"/>
    </row>
    <row r="7" spans="1:10">
      <c r="A7" s="286"/>
      <c r="B7" s="286"/>
      <c r="C7" s="286"/>
      <c r="D7" s="527"/>
      <c r="E7" s="482" t="s">
        <v>165</v>
      </c>
      <c r="F7" s="360">
        <f>F5+F6</f>
        <v>0</v>
      </c>
      <c r="G7" s="484"/>
      <c r="H7" s="535">
        <f>H5+H6</f>
        <v>0</v>
      </c>
      <c r="I7" s="536"/>
    </row>
    <row r="8" spans="1:10">
      <c r="E8" s="326"/>
      <c r="H8" s="326"/>
    </row>
    <row r="10" spans="1:10">
      <c r="I10" s="335"/>
    </row>
    <row r="11" spans="1:10">
      <c r="B11" s="931" t="s">
        <v>50</v>
      </c>
      <c r="C11" s="931"/>
      <c r="D11" s="931"/>
      <c r="E11" s="922"/>
      <c r="F11" s="922"/>
      <c r="G11" s="922"/>
      <c r="H11" s="922"/>
      <c r="I11" s="1" t="s">
        <v>83</v>
      </c>
    </row>
    <row r="12" spans="1:10">
      <c r="B12" s="922"/>
      <c r="C12" s="922"/>
      <c r="D12" s="922"/>
      <c r="E12" s="922"/>
      <c r="F12" s="922"/>
      <c r="G12" s="922"/>
      <c r="H12" s="922"/>
      <c r="I12" s="922"/>
    </row>
    <row r="13" spans="1:10">
      <c r="B13" s="913" t="s">
        <v>51</v>
      </c>
      <c r="C13" s="913"/>
      <c r="D13" s="913"/>
      <c r="E13" s="913"/>
      <c r="F13" s="913"/>
      <c r="G13" s="913"/>
      <c r="H13" s="913"/>
      <c r="I13" s="913"/>
    </row>
    <row r="14" spans="1:10">
      <c r="B14" s="913" t="s">
        <v>52</v>
      </c>
      <c r="C14" s="913"/>
      <c r="D14" s="913"/>
      <c r="E14" s="913"/>
      <c r="F14" s="913"/>
      <c r="G14" s="913"/>
      <c r="H14" s="913"/>
      <c r="I14" s="913"/>
    </row>
    <row r="15" spans="1:10">
      <c r="B15" s="922"/>
      <c r="C15" s="922"/>
      <c r="D15" s="922"/>
      <c r="E15" s="922"/>
      <c r="F15" s="922"/>
      <c r="G15" s="922"/>
      <c r="H15" s="922"/>
      <c r="I15" s="922"/>
    </row>
    <row r="16" spans="1:10">
      <c r="B16" s="913" t="s">
        <v>53</v>
      </c>
      <c r="C16" s="913"/>
      <c r="D16" s="913"/>
      <c r="E16" s="913"/>
      <c r="F16" s="913"/>
      <c r="G16" s="913"/>
      <c r="H16" s="913"/>
    </row>
  </sheetData>
  <mergeCells count="8">
    <mergeCell ref="H1:J1"/>
    <mergeCell ref="B15:I15"/>
    <mergeCell ref="B16:H16"/>
    <mergeCell ref="B11:D11"/>
    <mergeCell ref="E11:H11"/>
    <mergeCell ref="B12:I12"/>
    <mergeCell ref="B13:I13"/>
    <mergeCell ref="B14:I14"/>
  </mergeCells>
  <pageMargins left="0.70000000000000007" right="0.70000000000000007" top="0.75" bottom="0.75" header="0.30000000000000004" footer="0.30000000000000004"/>
  <pageSetup paperSize="9" fitToWidth="0" fitToHeight="0"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5"/>
  <sheetViews>
    <sheetView zoomScaleNormal="100" workbookViewId="0">
      <selection activeCell="H1" sqref="H1:I1"/>
    </sheetView>
  </sheetViews>
  <sheetFormatPr defaultRowHeight="14.25"/>
  <cols>
    <col min="1" max="1" width="3.625" customWidth="1"/>
    <col min="2" max="2" width="40.125" style="338" customWidth="1"/>
    <col min="3" max="3" width="5.5" customWidth="1"/>
    <col min="4" max="4" width="5.375" customWidth="1"/>
    <col min="5" max="5" width="7.75" style="243" customWidth="1"/>
    <col min="6" max="6" width="7.125" style="243" customWidth="1"/>
    <col min="7" max="7" width="7" customWidth="1"/>
    <col min="8" max="8" width="7.625" style="243" customWidth="1"/>
    <col min="9" max="9" width="9.875" customWidth="1"/>
  </cols>
  <sheetData>
    <row r="1" spans="1:10">
      <c r="A1" s="378" t="s">
        <v>398</v>
      </c>
      <c r="B1" s="669"/>
      <c r="C1" s="33"/>
      <c r="D1" s="33"/>
      <c r="E1" s="248"/>
      <c r="F1" s="248"/>
      <c r="G1" s="33"/>
      <c r="H1" s="951" t="s">
        <v>55</v>
      </c>
      <c r="I1" s="951"/>
      <c r="J1" s="222"/>
    </row>
    <row r="2" spans="1:10" ht="27.75">
      <c r="A2" s="250" t="s">
        <v>2</v>
      </c>
      <c r="B2" s="251" t="s">
        <v>3</v>
      </c>
      <c r="C2" s="250" t="s">
        <v>4</v>
      </c>
      <c r="D2" s="250" t="s">
        <v>5</v>
      </c>
      <c r="E2" s="252" t="s">
        <v>6</v>
      </c>
      <c r="F2" s="252" t="s">
        <v>7</v>
      </c>
      <c r="G2" s="250" t="s">
        <v>8</v>
      </c>
      <c r="H2" s="898" t="s">
        <v>9</v>
      </c>
      <c r="I2" s="832" t="s">
        <v>479</v>
      </c>
      <c r="J2" s="222"/>
    </row>
    <row r="3" spans="1:10" ht="42">
      <c r="A3" s="110">
        <v>1</v>
      </c>
      <c r="B3" s="337" t="s">
        <v>437</v>
      </c>
      <c r="C3" s="110" t="s">
        <v>28</v>
      </c>
      <c r="D3" s="81">
        <v>10</v>
      </c>
      <c r="E3" s="82"/>
      <c r="F3" s="537">
        <f>E3*D3</f>
        <v>0</v>
      </c>
      <c r="G3" s="381">
        <v>0.08</v>
      </c>
      <c r="H3" s="538">
        <f>F3+(F3*G3)</f>
        <v>0</v>
      </c>
      <c r="I3" s="731"/>
      <c r="J3" s="222"/>
    </row>
    <row r="4" spans="1:10" ht="95.25" customHeight="1">
      <c r="A4" s="115">
        <v>2</v>
      </c>
      <c r="B4" s="539" t="s">
        <v>438</v>
      </c>
      <c r="C4" s="115" t="s">
        <v>28</v>
      </c>
      <c r="D4" s="115">
        <v>70</v>
      </c>
      <c r="E4" s="112"/>
      <c r="F4" s="11">
        <f>E4*D4</f>
        <v>0</v>
      </c>
      <c r="G4" s="381">
        <v>0.08</v>
      </c>
      <c r="H4" s="820">
        <f>F4+(F4*G4)</f>
        <v>0</v>
      </c>
      <c r="I4" s="823"/>
      <c r="J4" s="222"/>
    </row>
    <row r="5" spans="1:10" ht="21">
      <c r="A5" s="115">
        <v>3</v>
      </c>
      <c r="B5" s="539" t="s">
        <v>439</v>
      </c>
      <c r="C5" s="115" t="s">
        <v>28</v>
      </c>
      <c r="D5" s="115">
        <v>2</v>
      </c>
      <c r="E5" s="112"/>
      <c r="F5" s="82">
        <f>E5*D5</f>
        <v>0</v>
      </c>
      <c r="G5" s="381">
        <v>0.08</v>
      </c>
      <c r="H5" s="821">
        <f>F5+(F5*G5)</f>
        <v>0</v>
      </c>
      <c r="I5" s="823"/>
      <c r="J5" s="222"/>
    </row>
    <row r="6" spans="1:10">
      <c r="A6" s="487"/>
      <c r="B6" s="487"/>
      <c r="C6" s="487"/>
      <c r="D6" s="527"/>
      <c r="E6" s="482" t="s">
        <v>165</v>
      </c>
      <c r="F6" s="483">
        <f>F3+F4+F5</f>
        <v>0</v>
      </c>
      <c r="G6" s="484"/>
      <c r="H6" s="485">
        <f>H3+H4+H5</f>
        <v>0</v>
      </c>
      <c r="I6" s="822"/>
      <c r="J6" s="222"/>
    </row>
    <row r="7" spans="1:10">
      <c r="B7" s="222"/>
      <c r="C7" s="222"/>
      <c r="D7" s="222"/>
      <c r="E7" s="648"/>
      <c r="F7" s="615"/>
      <c r="G7" s="222"/>
      <c r="H7" s="648"/>
      <c r="I7" s="222"/>
      <c r="J7" s="222"/>
    </row>
    <row r="8" spans="1:10">
      <c r="B8"/>
    </row>
    <row r="9" spans="1:10">
      <c r="B9"/>
    </row>
    <row r="10" spans="1:10">
      <c r="B10" s="931" t="s">
        <v>50</v>
      </c>
      <c r="C10" s="931"/>
      <c r="D10" s="931"/>
      <c r="E10" s="922"/>
      <c r="F10" s="922"/>
      <c r="G10" s="922"/>
      <c r="H10" s="922"/>
      <c r="I10" s="1" t="s">
        <v>83</v>
      </c>
    </row>
    <row r="11" spans="1:10">
      <c r="B11" s="922"/>
      <c r="C11" s="922"/>
      <c r="D11" s="922"/>
      <c r="E11" s="922"/>
      <c r="F11" s="922"/>
      <c r="G11" s="922"/>
      <c r="H11" s="922"/>
      <c r="I11" s="922"/>
    </row>
    <row r="12" spans="1:10">
      <c r="B12" s="913" t="s">
        <v>51</v>
      </c>
      <c r="C12" s="913"/>
      <c r="D12" s="913"/>
      <c r="E12" s="913"/>
      <c r="F12" s="913"/>
      <c r="G12" s="913"/>
      <c r="H12" s="913"/>
      <c r="I12" s="218"/>
    </row>
    <row r="13" spans="1:10">
      <c r="B13" s="218" t="s">
        <v>52</v>
      </c>
      <c r="C13" s="218"/>
      <c r="D13" s="218"/>
      <c r="E13" s="334"/>
      <c r="F13" s="334"/>
      <c r="G13" s="218"/>
      <c r="H13" s="334"/>
      <c r="I13" s="218"/>
    </row>
    <row r="14" spans="1:10">
      <c r="B14" s="922"/>
      <c r="C14" s="922"/>
      <c r="D14" s="922"/>
      <c r="E14" s="922"/>
      <c r="F14" s="922"/>
      <c r="G14" s="922"/>
      <c r="H14" s="922"/>
      <c r="I14" s="922"/>
    </row>
    <row r="15" spans="1:10">
      <c r="B15" s="913" t="s">
        <v>53</v>
      </c>
      <c r="C15" s="913"/>
      <c r="D15" s="913"/>
      <c r="E15" s="913"/>
      <c r="F15" s="913"/>
      <c r="G15" s="913"/>
      <c r="H15" s="913"/>
    </row>
  </sheetData>
  <mergeCells count="7">
    <mergeCell ref="B14:I14"/>
    <mergeCell ref="B15:H15"/>
    <mergeCell ref="H1:I1"/>
    <mergeCell ref="B10:D10"/>
    <mergeCell ref="E10:H10"/>
    <mergeCell ref="B11:I11"/>
    <mergeCell ref="B12:H12"/>
  </mergeCells>
  <pageMargins left="0.70000000000000007" right="0.70000000000000007" top="0.75" bottom="0.75" header="0.30000000000000004" footer="0.30000000000000004"/>
  <pageSetup paperSize="9" fitToWidth="0" fitToHeight="0"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FF00"/>
  </sheetPr>
  <dimension ref="A1:I13"/>
  <sheetViews>
    <sheetView zoomScaleNormal="100" workbookViewId="0">
      <selection activeCell="J7" sqref="J7"/>
    </sheetView>
  </sheetViews>
  <sheetFormatPr defaultRowHeight="14.25"/>
  <cols>
    <col min="1" max="1" width="4.375" customWidth="1"/>
    <col min="2" max="2" width="36" customWidth="1"/>
    <col min="3" max="3" width="5" customWidth="1"/>
    <col min="4" max="4" width="6" customWidth="1"/>
    <col min="5" max="5" width="7" style="243" customWidth="1"/>
    <col min="6" max="6" width="9.5" style="243" customWidth="1"/>
    <col min="7" max="7" width="5.25" customWidth="1"/>
    <col min="8" max="8" width="10" style="243" customWidth="1"/>
    <col min="9" max="9" width="10.875" customWidth="1"/>
  </cols>
  <sheetData>
    <row r="1" spans="1:9">
      <c r="A1" s="378" t="s">
        <v>473</v>
      </c>
      <c r="B1" s="669"/>
      <c r="C1" s="33"/>
      <c r="D1" s="33"/>
      <c r="E1" s="248"/>
      <c r="F1" s="248"/>
      <c r="G1" s="33"/>
      <c r="H1" s="951" t="s">
        <v>55</v>
      </c>
      <c r="I1" s="951"/>
    </row>
    <row r="2" spans="1:9" ht="31.5" customHeight="1">
      <c r="A2" s="604" t="s">
        <v>2</v>
      </c>
      <c r="B2" s="605" t="s">
        <v>3</v>
      </c>
      <c r="C2" s="604" t="s">
        <v>4</v>
      </c>
      <c r="D2" s="604" t="s">
        <v>5</v>
      </c>
      <c r="E2" s="606" t="s">
        <v>6</v>
      </c>
      <c r="F2" s="606" t="s">
        <v>7</v>
      </c>
      <c r="G2" s="604" t="s">
        <v>8</v>
      </c>
      <c r="H2" s="899" t="s">
        <v>9</v>
      </c>
      <c r="I2" s="832" t="s">
        <v>479</v>
      </c>
    </row>
    <row r="3" spans="1:9" ht="65.25" customHeight="1">
      <c r="A3" s="7">
        <v>1</v>
      </c>
      <c r="B3" s="470" t="s">
        <v>483</v>
      </c>
      <c r="C3" s="7" t="s">
        <v>28</v>
      </c>
      <c r="D3" s="7">
        <v>2500</v>
      </c>
      <c r="E3" s="11"/>
      <c r="F3" s="547">
        <f>E3*D3</f>
        <v>0</v>
      </c>
      <c r="G3" s="10">
        <v>0.08</v>
      </c>
      <c r="H3" s="824">
        <f>F3+(F3*G3)</f>
        <v>0</v>
      </c>
      <c r="I3" s="731"/>
    </row>
    <row r="4" spans="1:9">
      <c r="A4" s="286"/>
      <c r="B4" s="286"/>
      <c r="C4" s="286"/>
      <c r="D4" s="527"/>
      <c r="E4" s="482" t="s">
        <v>165</v>
      </c>
      <c r="F4" s="483">
        <f>SUM(F1:F3)</f>
        <v>0</v>
      </c>
      <c r="G4" s="484"/>
      <c r="H4" s="485">
        <f>SUM(H1:H3)</f>
        <v>0</v>
      </c>
      <c r="I4" s="825"/>
    </row>
    <row r="5" spans="1:9">
      <c r="E5" s="326"/>
      <c r="H5" s="326"/>
    </row>
    <row r="8" spans="1:9">
      <c r="B8" s="931" t="s">
        <v>50</v>
      </c>
      <c r="C8" s="931"/>
      <c r="D8" s="931"/>
      <c r="E8" s="922"/>
      <c r="F8" s="922"/>
      <c r="G8" s="922"/>
      <c r="H8" s="922"/>
      <c r="I8" s="1" t="s">
        <v>83</v>
      </c>
    </row>
    <row r="9" spans="1:9">
      <c r="B9" s="922"/>
      <c r="C9" s="922"/>
      <c r="D9" s="922"/>
      <c r="E9" s="922"/>
      <c r="F9" s="922"/>
      <c r="G9" s="922"/>
      <c r="H9" s="922"/>
      <c r="I9" s="922"/>
    </row>
    <row r="10" spans="1:9">
      <c r="B10" s="913" t="s">
        <v>51</v>
      </c>
      <c r="C10" s="913"/>
      <c r="D10" s="913"/>
      <c r="E10" s="913"/>
      <c r="F10" s="913"/>
      <c r="G10" s="913"/>
      <c r="H10" s="913"/>
      <c r="I10" s="913"/>
    </row>
    <row r="11" spans="1:9">
      <c r="B11" s="913" t="s">
        <v>52</v>
      </c>
      <c r="C11" s="913"/>
      <c r="D11" s="913"/>
      <c r="E11" s="913"/>
      <c r="F11" s="913"/>
      <c r="G11" s="913"/>
      <c r="H11" s="913"/>
      <c r="I11" s="913"/>
    </row>
    <row r="12" spans="1:9">
      <c r="B12" s="922"/>
      <c r="C12" s="922"/>
      <c r="D12" s="922"/>
      <c r="E12" s="922"/>
      <c r="F12" s="922"/>
      <c r="G12" s="922"/>
      <c r="H12" s="922"/>
      <c r="I12" s="922"/>
    </row>
    <row r="13" spans="1:9">
      <c r="B13" s="913" t="s">
        <v>53</v>
      </c>
      <c r="C13" s="913"/>
      <c r="D13" s="913"/>
      <c r="E13" s="913"/>
      <c r="F13" s="913"/>
      <c r="G13" s="913"/>
      <c r="H13" s="913"/>
    </row>
  </sheetData>
  <mergeCells count="8">
    <mergeCell ref="H1:I1"/>
    <mergeCell ref="B13:H13"/>
    <mergeCell ref="B8:D8"/>
    <mergeCell ref="E8:H8"/>
    <mergeCell ref="B9:I9"/>
    <mergeCell ref="B10:I10"/>
    <mergeCell ref="B11:I11"/>
    <mergeCell ref="B12:I12"/>
  </mergeCells>
  <pageMargins left="0.70000000000000007" right="0.70000000000000007" top="0.75" bottom="0.75" header="0.30000000000000004" footer="0.30000000000000004"/>
  <pageSetup paperSize="9" fitToWidth="0" fitToHeight="0"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FF0000"/>
  </sheetPr>
  <dimension ref="A1:I13"/>
  <sheetViews>
    <sheetView zoomScaleNormal="100" workbookViewId="0">
      <selection activeCell="A2" sqref="A2:I2"/>
    </sheetView>
  </sheetViews>
  <sheetFormatPr defaultRowHeight="14.25"/>
  <cols>
    <col min="1" max="1" width="5.125" customWidth="1"/>
    <col min="2" max="2" width="35.625" customWidth="1"/>
    <col min="3" max="3" width="6.25" customWidth="1"/>
    <col min="4" max="4" width="3.875" customWidth="1"/>
    <col min="5" max="5" width="8.5" style="243" customWidth="1"/>
    <col min="6" max="6" width="9" style="243" customWidth="1"/>
    <col min="7" max="7" width="3.5" customWidth="1"/>
    <col min="8" max="8" width="9" style="243" customWidth="1"/>
    <col min="9" max="9" width="12.375" customWidth="1"/>
  </cols>
  <sheetData>
    <row r="1" spans="1:9">
      <c r="A1" s="378" t="s">
        <v>468</v>
      </c>
      <c r="B1" s="669"/>
      <c r="C1" s="33"/>
      <c r="D1" s="33"/>
      <c r="E1" s="248"/>
      <c r="F1" s="248"/>
      <c r="G1" s="33"/>
      <c r="H1" s="951" t="s">
        <v>55</v>
      </c>
      <c r="I1" s="951"/>
    </row>
    <row r="2" spans="1:9" ht="38.25" customHeight="1">
      <c r="A2" s="604" t="s">
        <v>2</v>
      </c>
      <c r="B2" s="605" t="s">
        <v>3</v>
      </c>
      <c r="C2" s="604" t="s">
        <v>4</v>
      </c>
      <c r="D2" s="604" t="s">
        <v>5</v>
      </c>
      <c r="E2" s="606" t="s">
        <v>6</v>
      </c>
      <c r="F2" s="606" t="s">
        <v>7</v>
      </c>
      <c r="G2" s="604" t="s">
        <v>8</v>
      </c>
      <c r="H2" s="899" t="s">
        <v>9</v>
      </c>
      <c r="I2" s="832" t="s">
        <v>479</v>
      </c>
    </row>
    <row r="3" spans="1:9" ht="42.75" customHeight="1">
      <c r="A3" s="7">
        <v>1</v>
      </c>
      <c r="B3" s="6" t="s">
        <v>440</v>
      </c>
      <c r="C3" s="7" t="s">
        <v>232</v>
      </c>
      <c r="D3" s="7">
        <v>2</v>
      </c>
      <c r="E3" s="547"/>
      <c r="F3" s="547">
        <f>E3*D3</f>
        <v>0</v>
      </c>
      <c r="G3" s="10">
        <v>0.08</v>
      </c>
      <c r="H3" s="820">
        <f>F3+(F3*G3)</f>
        <v>0</v>
      </c>
      <c r="I3" s="731"/>
    </row>
    <row r="4" spans="1:9">
      <c r="A4" s="545"/>
      <c r="B4" s="545"/>
      <c r="C4" s="545"/>
      <c r="D4" s="359"/>
      <c r="E4" s="290" t="s">
        <v>165</v>
      </c>
      <c r="F4" s="542">
        <f>F3</f>
        <v>0</v>
      </c>
      <c r="G4" s="543"/>
      <c r="H4" s="544">
        <f>H3</f>
        <v>0</v>
      </c>
      <c r="I4" s="826"/>
    </row>
    <row r="5" spans="1:9">
      <c r="E5" s="326"/>
      <c r="H5" s="326"/>
    </row>
    <row r="8" spans="1:9">
      <c r="B8" s="931" t="s">
        <v>50</v>
      </c>
      <c r="C8" s="931"/>
      <c r="D8" s="931"/>
      <c r="E8" s="922"/>
      <c r="F8" s="922"/>
      <c r="G8" s="922"/>
      <c r="H8" s="922"/>
      <c r="I8" s="1" t="s">
        <v>83</v>
      </c>
    </row>
    <row r="9" spans="1:9">
      <c r="B9" s="922"/>
      <c r="C9" s="922"/>
      <c r="D9" s="922"/>
      <c r="E9" s="922"/>
      <c r="F9" s="922"/>
      <c r="G9" s="922"/>
      <c r="H9" s="922"/>
      <c r="I9" s="922"/>
    </row>
    <row r="10" spans="1:9">
      <c r="B10" s="913" t="s">
        <v>51</v>
      </c>
      <c r="C10" s="913"/>
      <c r="D10" s="913"/>
      <c r="E10" s="913"/>
      <c r="F10" s="913"/>
      <c r="G10" s="913"/>
      <c r="H10" s="913"/>
      <c r="I10" s="913"/>
    </row>
    <row r="11" spans="1:9">
      <c r="B11" s="913" t="s">
        <v>52</v>
      </c>
      <c r="C11" s="913"/>
      <c r="D11" s="913"/>
      <c r="E11" s="913"/>
      <c r="F11" s="913"/>
      <c r="G11" s="913"/>
      <c r="H11" s="913"/>
      <c r="I11" s="913"/>
    </row>
    <row r="12" spans="1:9">
      <c r="B12" s="922"/>
      <c r="C12" s="922"/>
      <c r="D12" s="922"/>
      <c r="E12" s="922"/>
      <c r="F12" s="922"/>
      <c r="G12" s="922"/>
      <c r="H12" s="922"/>
      <c r="I12" s="922"/>
    </row>
    <row r="13" spans="1:9">
      <c r="B13" s="913" t="s">
        <v>53</v>
      </c>
      <c r="C13" s="913"/>
      <c r="D13" s="913"/>
      <c r="E13" s="913"/>
      <c r="F13" s="913"/>
      <c r="G13" s="913"/>
      <c r="H13" s="913"/>
    </row>
  </sheetData>
  <mergeCells count="8">
    <mergeCell ref="H1:I1"/>
    <mergeCell ref="B13:H13"/>
    <mergeCell ref="B8:D8"/>
    <mergeCell ref="E8:H8"/>
    <mergeCell ref="B9:I9"/>
    <mergeCell ref="B10:I10"/>
    <mergeCell ref="B11:I11"/>
    <mergeCell ref="B12:I12"/>
  </mergeCells>
  <pageMargins left="0.70000000000000007" right="0.70000000000000007" top="0.75" bottom="0.75" header="0.30000000000000004" footer="0.30000000000000004"/>
  <pageSetup paperSize="9" fitToWidth="0"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FFFF00"/>
  </sheetPr>
  <dimension ref="A2:J18"/>
  <sheetViews>
    <sheetView zoomScaleNormal="100" workbookViewId="0">
      <selection activeCell="G3" sqref="G3"/>
    </sheetView>
  </sheetViews>
  <sheetFormatPr defaultRowHeight="14.25"/>
  <cols>
    <col min="1" max="1" width="4" customWidth="1"/>
    <col min="2" max="2" width="37" customWidth="1"/>
    <col min="3" max="3" width="5.125" customWidth="1"/>
    <col min="4" max="4" width="5.375" customWidth="1"/>
    <col min="5" max="5" width="8" customWidth="1"/>
    <col min="6" max="6" width="10.5" customWidth="1"/>
    <col min="7" max="7" width="6.5" customWidth="1"/>
    <col min="8" max="8" width="10" customWidth="1"/>
    <col min="9" max="9" width="9.875" customWidth="1"/>
  </cols>
  <sheetData>
    <row r="2" spans="1:10">
      <c r="A2" s="378" t="s">
        <v>469</v>
      </c>
      <c r="B2" s="669"/>
      <c r="C2" s="33"/>
      <c r="D2" s="33"/>
      <c r="E2" s="248"/>
      <c r="F2" s="248"/>
      <c r="G2" s="33"/>
      <c r="H2" s="951" t="s">
        <v>55</v>
      </c>
      <c r="I2" s="951"/>
    </row>
    <row r="3" spans="1:10" s="222" customFormat="1" ht="27.75">
      <c r="A3" s="250" t="s">
        <v>2</v>
      </c>
      <c r="B3" s="251" t="s">
        <v>3</v>
      </c>
      <c r="C3" s="250" t="s">
        <v>4</v>
      </c>
      <c r="D3" s="250" t="s">
        <v>5</v>
      </c>
      <c r="E3" s="252" t="s">
        <v>6</v>
      </c>
      <c r="F3" s="252" t="s">
        <v>7</v>
      </c>
      <c r="G3" s="250" t="s">
        <v>8</v>
      </c>
      <c r="H3" s="898" t="s">
        <v>9</v>
      </c>
      <c r="I3" s="832" t="s">
        <v>479</v>
      </c>
      <c r="J3" s="487"/>
    </row>
    <row r="4" spans="1:10" ht="27" customHeight="1">
      <c r="A4" s="7">
        <v>1</v>
      </c>
      <c r="B4" s="470" t="s">
        <v>441</v>
      </c>
      <c r="C4" s="29" t="s">
        <v>442</v>
      </c>
      <c r="D4" s="7">
        <v>3500</v>
      </c>
      <c r="E4" s="82"/>
      <c r="F4" s="546">
        <f>E4*D4</f>
        <v>0</v>
      </c>
      <c r="G4" s="381">
        <v>0.08</v>
      </c>
      <c r="H4" s="443">
        <f>F4+(F4*G4)</f>
        <v>0</v>
      </c>
      <c r="I4" s="731"/>
      <c r="J4" s="487"/>
    </row>
    <row r="5" spans="1:10" ht="24" customHeight="1">
      <c r="A5" s="76">
        <v>2</v>
      </c>
      <c r="B5" s="274" t="s">
        <v>443</v>
      </c>
      <c r="C5" s="76" t="s">
        <v>31</v>
      </c>
      <c r="D5" s="76">
        <v>360</v>
      </c>
      <c r="E5" s="112"/>
      <c r="F5" s="547">
        <f>E5*D5</f>
        <v>0</v>
      </c>
      <c r="G5" s="381">
        <v>0.08</v>
      </c>
      <c r="H5" s="824">
        <f>F5+(F5*G5)</f>
        <v>0</v>
      </c>
      <c r="I5" s="823"/>
      <c r="J5" s="487"/>
    </row>
    <row r="6" spans="1:10">
      <c r="A6" s="487"/>
      <c r="B6" s="487"/>
      <c r="C6" s="487"/>
      <c r="D6" s="527"/>
      <c r="E6" s="482" t="s">
        <v>165</v>
      </c>
      <c r="F6" s="483">
        <f>F4+F5</f>
        <v>0</v>
      </c>
      <c r="G6" s="484"/>
      <c r="H6" s="485">
        <f>H4+H5</f>
        <v>0</v>
      </c>
      <c r="I6" s="822"/>
      <c r="J6" s="487"/>
    </row>
    <row r="7" spans="1:10">
      <c r="E7" s="243"/>
      <c r="F7" s="243"/>
      <c r="H7" s="326"/>
    </row>
    <row r="8" spans="1:10" ht="14.25" customHeight="1">
      <c r="A8" s="340"/>
      <c r="B8" s="1036" t="s">
        <v>444</v>
      </c>
      <c r="C8" s="1036"/>
      <c r="D8" s="1036"/>
      <c r="E8" s="1036"/>
      <c r="F8" s="1036"/>
      <c r="H8" s="243"/>
    </row>
    <row r="9" spans="1:10">
      <c r="E9" s="243"/>
      <c r="F9" s="243"/>
      <c r="H9" s="243"/>
    </row>
    <row r="10" spans="1:10">
      <c r="B10" s="931" t="s">
        <v>445</v>
      </c>
      <c r="C10" s="931"/>
      <c r="D10" s="931"/>
      <c r="E10" s="922"/>
      <c r="F10" s="922"/>
      <c r="G10" s="922"/>
      <c r="H10" s="922"/>
      <c r="I10" s="1" t="s">
        <v>83</v>
      </c>
    </row>
    <row r="11" spans="1:10">
      <c r="B11" s="922"/>
      <c r="C11" s="922"/>
      <c r="D11" s="922"/>
      <c r="E11" s="922"/>
      <c r="F11" s="922"/>
      <c r="G11" s="922"/>
      <c r="H11" s="922"/>
      <c r="I11" s="922"/>
    </row>
    <row r="12" spans="1:10">
      <c r="B12" s="913" t="s">
        <v>51</v>
      </c>
      <c r="C12" s="913"/>
      <c r="D12" s="913"/>
      <c r="E12" s="913"/>
      <c r="F12" s="913"/>
      <c r="G12" s="913"/>
      <c r="H12" s="913"/>
      <c r="I12" s="913"/>
    </row>
    <row r="13" spans="1:10">
      <c r="B13" s="218" t="s">
        <v>52</v>
      </c>
      <c r="C13" s="218"/>
      <c r="D13" s="218"/>
      <c r="E13" s="334"/>
      <c r="F13" s="334"/>
      <c r="G13" s="218"/>
      <c r="H13" s="334"/>
      <c r="I13" s="218"/>
    </row>
    <row r="14" spans="1:10">
      <c r="B14" s="922"/>
      <c r="C14" s="922"/>
      <c r="D14" s="922"/>
      <c r="E14" s="922"/>
      <c r="F14" s="922"/>
      <c r="G14" s="922"/>
      <c r="H14" s="922"/>
      <c r="I14" s="922"/>
    </row>
    <row r="15" spans="1:10">
      <c r="B15" s="913" t="s">
        <v>53</v>
      </c>
      <c r="C15" s="913"/>
      <c r="D15" s="913"/>
      <c r="E15" s="913"/>
      <c r="F15" s="913"/>
      <c r="G15" s="913"/>
      <c r="H15" s="913"/>
      <c r="I15" s="913"/>
    </row>
    <row r="16" spans="1:10">
      <c r="E16" s="243"/>
      <c r="F16" s="243"/>
      <c r="H16" s="243"/>
    </row>
    <row r="17" spans="5:8">
      <c r="E17" s="243"/>
      <c r="F17" s="243"/>
      <c r="H17" s="243"/>
    </row>
    <row r="18" spans="5:8">
      <c r="E18" s="243"/>
      <c r="F18" s="243"/>
      <c r="H18" s="243"/>
    </row>
  </sheetData>
  <mergeCells count="8">
    <mergeCell ref="H2:I2"/>
    <mergeCell ref="B15:I15"/>
    <mergeCell ref="B8:F8"/>
    <mergeCell ref="B10:D10"/>
    <mergeCell ref="E10:H10"/>
    <mergeCell ref="B11:I11"/>
    <mergeCell ref="B12:I12"/>
    <mergeCell ref="B14:I14"/>
  </mergeCells>
  <pageMargins left="0.70000000000000007" right="0.70000000000000007" top="0.75" bottom="0.75" header="0.30000000000000004" footer="0.30000000000000004"/>
  <pageSetup paperSize="9" fitToWidth="0" fitToHeight="0"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FF0000"/>
  </sheetPr>
  <dimension ref="A1:K13"/>
  <sheetViews>
    <sheetView tabSelected="1" zoomScaleNormal="100" workbookViewId="0">
      <selection activeCell="L13" sqref="L13"/>
    </sheetView>
  </sheetViews>
  <sheetFormatPr defaultRowHeight="14.25"/>
  <cols>
    <col min="1" max="1" width="5.125" customWidth="1"/>
    <col min="2" max="2" width="42.375" customWidth="1"/>
    <col min="3" max="3" width="5.875" customWidth="1"/>
    <col min="4" max="4" width="5.375" customWidth="1"/>
    <col min="5" max="5" width="9" customWidth="1"/>
    <col min="6" max="6" width="9.375" customWidth="1"/>
    <col min="7" max="7" width="4.75" customWidth="1"/>
    <col min="8" max="8" width="9.375" customWidth="1"/>
    <col min="9" max="9" width="7.625" customWidth="1"/>
    <col min="10" max="10" width="9.875" customWidth="1"/>
  </cols>
  <sheetData>
    <row r="1" spans="1:11">
      <c r="A1" s="632" t="s">
        <v>436</v>
      </c>
      <c r="B1" s="632"/>
      <c r="C1" s="632"/>
      <c r="D1" s="632"/>
      <c r="E1" s="632"/>
      <c r="F1" s="632"/>
      <c r="G1" s="632"/>
      <c r="H1" s="632"/>
      <c r="I1" s="632"/>
      <c r="J1" s="632" t="s">
        <v>55</v>
      </c>
    </row>
    <row r="2" spans="1:11" ht="27.75">
      <c r="A2" s="897" t="s">
        <v>351</v>
      </c>
      <c r="B2" s="897" t="s">
        <v>433</v>
      </c>
      <c r="C2" s="897" t="s">
        <v>4</v>
      </c>
      <c r="D2" s="897" t="s">
        <v>5</v>
      </c>
      <c r="E2" s="855" t="s">
        <v>462</v>
      </c>
      <c r="F2" s="855" t="s">
        <v>459</v>
      </c>
      <c r="G2" s="852" t="s">
        <v>356</v>
      </c>
      <c r="H2" s="855" t="s">
        <v>460</v>
      </c>
      <c r="I2" s="853" t="s">
        <v>357</v>
      </c>
      <c r="J2" s="832" t="s">
        <v>479</v>
      </c>
      <c r="K2" s="286"/>
    </row>
    <row r="3" spans="1:11" ht="42">
      <c r="A3" s="357">
        <v>1</v>
      </c>
      <c r="B3" s="358" t="s">
        <v>446</v>
      </c>
      <c r="C3" s="357" t="s">
        <v>28</v>
      </c>
      <c r="D3" s="357">
        <v>150</v>
      </c>
      <c r="E3" s="533"/>
      <c r="F3" s="533">
        <f>E3*D3</f>
        <v>0</v>
      </c>
      <c r="G3" s="212">
        <v>0.08</v>
      </c>
      <c r="H3" s="533">
        <f>F3+(F3*G3)</f>
        <v>0</v>
      </c>
      <c r="I3" s="534"/>
      <c r="J3" s="819"/>
      <c r="K3" s="286"/>
    </row>
    <row r="4" spans="1:11" ht="52.5">
      <c r="A4" s="357">
        <v>2</v>
      </c>
      <c r="B4" s="358" t="s">
        <v>447</v>
      </c>
      <c r="C4" s="357" t="s">
        <v>28</v>
      </c>
      <c r="D4" s="357">
        <v>150</v>
      </c>
      <c r="E4" s="533"/>
      <c r="F4" s="533">
        <f>E4*D4</f>
        <v>0</v>
      </c>
      <c r="G4" s="212">
        <v>0.08</v>
      </c>
      <c r="H4" s="549">
        <f>F4+(F4*G4)</f>
        <v>0</v>
      </c>
      <c r="I4" s="534"/>
      <c r="J4" s="819"/>
      <c r="K4" s="286"/>
    </row>
    <row r="5" spans="1:11">
      <c r="A5" s="286"/>
      <c r="B5" s="286"/>
      <c r="C5" s="286"/>
      <c r="D5" s="527"/>
      <c r="E5" s="482" t="s">
        <v>165</v>
      </c>
      <c r="F5" s="360">
        <f>F3+F4</f>
        <v>0</v>
      </c>
      <c r="G5" s="518"/>
      <c r="H5" s="392">
        <f>H3+H4</f>
        <v>0</v>
      </c>
      <c r="I5" s="548"/>
      <c r="J5" s="286"/>
      <c r="K5" s="286"/>
    </row>
    <row r="8" spans="1:11" ht="15">
      <c r="B8" s="302" t="s">
        <v>50</v>
      </c>
    </row>
    <row r="10" spans="1:11" ht="20.100000000000001" customHeight="1">
      <c r="B10" s="1037" t="s">
        <v>448</v>
      </c>
      <c r="C10" s="1037"/>
      <c r="D10" s="1037"/>
      <c r="E10" s="1037"/>
      <c r="F10" s="1037"/>
      <c r="G10" s="1037"/>
      <c r="H10" s="1037"/>
      <c r="I10" s="1037"/>
    </row>
    <row r="11" spans="1:11">
      <c r="B11" s="913" t="s">
        <v>449</v>
      </c>
      <c r="C11" s="913"/>
      <c r="D11" s="913"/>
      <c r="E11" s="913"/>
      <c r="F11" s="913"/>
      <c r="G11" s="913"/>
      <c r="H11" s="913"/>
      <c r="I11" s="902"/>
    </row>
    <row r="12" spans="1:11">
      <c r="B12" s="902"/>
      <c r="C12" s="902"/>
      <c r="D12" s="902"/>
      <c r="E12" s="902"/>
      <c r="F12" s="902"/>
      <c r="G12" s="902"/>
      <c r="H12" s="902"/>
      <c r="I12" s="902"/>
    </row>
    <row r="13" spans="1:11">
      <c r="B13" s="913" t="s">
        <v>53</v>
      </c>
      <c r="C13" s="913"/>
      <c r="D13" s="913"/>
      <c r="E13" s="913"/>
      <c r="F13" s="913"/>
      <c r="G13" s="902"/>
      <c r="H13" s="902"/>
      <c r="I13" s="902"/>
    </row>
  </sheetData>
  <mergeCells count="3">
    <mergeCell ref="B10:I10"/>
    <mergeCell ref="B13:F13"/>
    <mergeCell ref="B11:H11"/>
  </mergeCells>
  <pageMargins left="0.25" right="0.25" top="0.75" bottom="0.75" header="0.3" footer="0.3"/>
  <pageSetup paperSize="9"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C6419-902A-4134-8A46-996A03BA5697}">
  <dimension ref="A1"/>
  <sheetViews>
    <sheetView workbookViewId="0">
      <selection activeCell="I18" sqref="I18"/>
    </sheetView>
  </sheetViews>
  <sheetFormatPr defaultRowHeight="14.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ME14"/>
  <sheetViews>
    <sheetView zoomScaleNormal="100" workbookViewId="0">
      <selection activeCell="E3" sqref="E3"/>
    </sheetView>
  </sheetViews>
  <sheetFormatPr defaultRowHeight="15"/>
  <cols>
    <col min="1" max="1" width="3.75" style="4" customWidth="1"/>
    <col min="2" max="2" width="64.125" style="4" customWidth="1"/>
    <col min="3" max="3" width="5.125" style="4" customWidth="1"/>
    <col min="4" max="4" width="4.875" style="4" customWidth="1"/>
    <col min="5" max="6" width="8.125" style="185" customWidth="1"/>
    <col min="7" max="7" width="5.375" style="4" customWidth="1"/>
    <col min="8" max="8" width="8.125" style="185" customWidth="1"/>
    <col min="9" max="9" width="10.375" style="4" customWidth="1"/>
    <col min="10" max="1019" width="8.125" style="4" customWidth="1"/>
    <col min="1020" max="1020" width="9" customWidth="1"/>
  </cols>
  <sheetData>
    <row r="1" spans="1:9">
      <c r="A1" s="151" t="s">
        <v>195</v>
      </c>
      <c r="B1" s="1"/>
      <c r="C1" s="1"/>
      <c r="D1" s="1"/>
      <c r="E1" s="177"/>
      <c r="F1" s="177"/>
      <c r="G1" s="903" t="s">
        <v>55</v>
      </c>
      <c r="H1" s="903"/>
      <c r="I1" s="903"/>
    </row>
    <row r="2" spans="1:9" ht="34.5" customHeight="1">
      <c r="A2" s="836" t="s">
        <v>2</v>
      </c>
      <c r="B2" s="837" t="s">
        <v>3</v>
      </c>
      <c r="C2" s="838" t="s">
        <v>4</v>
      </c>
      <c r="D2" s="839" t="s">
        <v>5</v>
      </c>
      <c r="E2" s="840" t="s">
        <v>6</v>
      </c>
      <c r="F2" s="840" t="s">
        <v>7</v>
      </c>
      <c r="G2" s="841" t="s">
        <v>8</v>
      </c>
      <c r="H2" s="842" t="s">
        <v>9</v>
      </c>
      <c r="I2" s="843" t="s">
        <v>479</v>
      </c>
    </row>
    <row r="3" spans="1:9" s="4" customFormat="1" ht="59.25" customHeight="1">
      <c r="A3" s="22" t="s">
        <v>196</v>
      </c>
      <c r="B3" s="178" t="s">
        <v>197</v>
      </c>
      <c r="C3" s="117" t="s">
        <v>28</v>
      </c>
      <c r="D3" s="117">
        <v>4000</v>
      </c>
      <c r="E3" s="707"/>
      <c r="F3" s="571">
        <f>D3*E3</f>
        <v>0</v>
      </c>
      <c r="G3" s="116">
        <v>0.08</v>
      </c>
      <c r="H3" s="708">
        <f>F3+(F3*G3)</f>
        <v>0</v>
      </c>
      <c r="I3" s="786"/>
    </row>
    <row r="4" spans="1:9" ht="51" customHeight="1">
      <c r="A4" s="26" t="s">
        <v>198</v>
      </c>
      <c r="B4" s="178" t="s">
        <v>199</v>
      </c>
      <c r="C4" s="26" t="s">
        <v>28</v>
      </c>
      <c r="D4" s="179">
        <v>1000</v>
      </c>
      <c r="E4" s="180"/>
      <c r="F4" s="572">
        <f>D4*E4</f>
        <v>0</v>
      </c>
      <c r="G4" s="116">
        <v>0.08</v>
      </c>
      <c r="H4" s="709">
        <f>F4+(F4*G4)</f>
        <v>0</v>
      </c>
      <c r="I4" s="786"/>
    </row>
    <row r="5" spans="1:9">
      <c r="A5" s="151"/>
      <c r="B5" s="1"/>
      <c r="C5" s="1"/>
      <c r="D5" s="1"/>
      <c r="E5" s="182" t="s">
        <v>165</v>
      </c>
      <c r="F5" s="182">
        <f>F3+F4</f>
        <v>0</v>
      </c>
      <c r="G5" s="1"/>
      <c r="H5" s="710">
        <f>H3+H4</f>
        <v>0</v>
      </c>
    </row>
    <row r="6" spans="1:9">
      <c r="A6" s="151"/>
      <c r="B6" s="1"/>
      <c r="C6" s="1"/>
      <c r="D6" s="1"/>
      <c r="E6" s="183"/>
      <c r="F6" s="177"/>
      <c r="G6" s="1"/>
      <c r="H6" s="177"/>
    </row>
    <row r="7" spans="1:9">
      <c r="A7" s="151"/>
      <c r="B7" s="1"/>
      <c r="C7" s="1"/>
      <c r="D7" s="1"/>
      <c r="E7" s="177"/>
      <c r="F7" s="177"/>
      <c r="G7" s="1"/>
      <c r="H7" s="177"/>
    </row>
    <row r="8" spans="1:9">
      <c r="A8" s="151"/>
      <c r="B8" s="1"/>
      <c r="C8" s="1"/>
      <c r="D8" s="1"/>
      <c r="E8" s="177"/>
      <c r="F8" s="177"/>
      <c r="G8" s="1"/>
      <c r="H8" s="177"/>
    </row>
    <row r="9" spans="1:9">
      <c r="A9" s="151"/>
      <c r="B9" s="931" t="s">
        <v>50</v>
      </c>
      <c r="C9" s="931"/>
      <c r="D9" s="931"/>
      <c r="E9" s="922"/>
      <c r="F9" s="922"/>
      <c r="G9" s="922"/>
      <c r="H9" s="922"/>
    </row>
    <row r="10" spans="1:9">
      <c r="A10" s="151"/>
      <c r="B10" s="922"/>
      <c r="C10" s="922"/>
      <c r="D10" s="922"/>
      <c r="E10" s="922"/>
      <c r="F10" s="922"/>
      <c r="G10" s="922"/>
      <c r="H10" s="922"/>
    </row>
    <row r="11" spans="1:9">
      <c r="B11" s="913" t="s">
        <v>51</v>
      </c>
      <c r="C11" s="913"/>
      <c r="D11" s="913"/>
      <c r="E11" s="913"/>
      <c r="F11" s="913"/>
      <c r="G11" s="913"/>
      <c r="H11" s="913"/>
    </row>
    <row r="12" spans="1:9">
      <c r="B12" s="913" t="s">
        <v>52</v>
      </c>
      <c r="C12" s="913"/>
      <c r="D12" s="913"/>
      <c r="E12" s="913"/>
      <c r="F12" s="913"/>
      <c r="G12" s="913"/>
      <c r="H12" s="913"/>
    </row>
    <row r="13" spans="1:9">
      <c r="B13" s="922"/>
      <c r="C13" s="922"/>
      <c r="D13" s="922"/>
      <c r="E13" s="922"/>
      <c r="F13" s="922"/>
      <c r="G13" s="922"/>
      <c r="H13" s="922"/>
    </row>
    <row r="14" spans="1:9">
      <c r="B14" s="913" t="s">
        <v>53</v>
      </c>
      <c r="C14" s="913"/>
      <c r="D14" s="913"/>
      <c r="E14" s="913"/>
      <c r="F14" s="913"/>
      <c r="G14" s="37"/>
      <c r="H14" s="184"/>
    </row>
  </sheetData>
  <mergeCells count="8">
    <mergeCell ref="G1:I1"/>
    <mergeCell ref="B14:F14"/>
    <mergeCell ref="B9:D9"/>
    <mergeCell ref="E9:H9"/>
    <mergeCell ref="B10:H10"/>
    <mergeCell ref="B11:H11"/>
    <mergeCell ref="B12:H12"/>
    <mergeCell ref="B13:H13"/>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ME24"/>
  <sheetViews>
    <sheetView topLeftCell="A13" zoomScaleNormal="100" workbookViewId="0">
      <selection activeCell="G1" sqref="G1:I1"/>
    </sheetView>
  </sheetViews>
  <sheetFormatPr defaultRowHeight="15"/>
  <cols>
    <col min="1" max="1" width="3.875" style="196" customWidth="1"/>
    <col min="2" max="2" width="67.375" style="4" customWidth="1"/>
    <col min="3" max="3" width="5.5" style="4" customWidth="1"/>
    <col min="4" max="4" width="5.875" style="4" bestFit="1" customWidth="1"/>
    <col min="5" max="5" width="8.125" style="41" customWidth="1"/>
    <col min="6" max="6" width="8.125" style="447" customWidth="1"/>
    <col min="7" max="7" width="5" style="4" customWidth="1"/>
    <col min="8" max="8" width="8.375" style="447" customWidth="1"/>
    <col min="9" max="9" width="12.25" style="4" customWidth="1"/>
    <col min="10" max="11" width="8.125" style="4" customWidth="1"/>
    <col min="12" max="12" width="48.875" style="4" customWidth="1"/>
    <col min="13" max="1019" width="8.125" style="4" customWidth="1"/>
    <col min="1020" max="1020" width="9" customWidth="1"/>
  </cols>
  <sheetData>
    <row r="1" spans="1:1019">
      <c r="A1" s="186" t="s">
        <v>200</v>
      </c>
      <c r="B1" s="1"/>
      <c r="C1" s="1"/>
      <c r="D1" s="1"/>
      <c r="E1" s="3"/>
      <c r="F1" s="574"/>
      <c r="G1" s="903" t="s">
        <v>55</v>
      </c>
      <c r="H1" s="903"/>
      <c r="I1" s="903"/>
    </row>
    <row r="2" spans="1:1019" ht="37.5" customHeight="1">
      <c r="A2" s="250" t="s">
        <v>2</v>
      </c>
      <c r="B2" s="251" t="s">
        <v>3</v>
      </c>
      <c r="C2" s="250" t="s">
        <v>4</v>
      </c>
      <c r="D2" s="250" t="s">
        <v>5</v>
      </c>
      <c r="E2" s="252" t="s">
        <v>6</v>
      </c>
      <c r="F2" s="252" t="s">
        <v>7</v>
      </c>
      <c r="G2" s="250" t="s">
        <v>8</v>
      </c>
      <c r="H2" s="750" t="s">
        <v>9</v>
      </c>
      <c r="I2" s="832" t="s">
        <v>479</v>
      </c>
    </row>
    <row r="3" spans="1:1019" ht="92.25" customHeight="1">
      <c r="A3" s="409">
        <v>1</v>
      </c>
      <c r="B3" s="408" t="s">
        <v>451</v>
      </c>
      <c r="C3" s="797" t="s">
        <v>28</v>
      </c>
      <c r="D3" s="422">
        <v>300</v>
      </c>
      <c r="E3" s="411"/>
      <c r="F3" s="575">
        <f>D3*E3</f>
        <v>0</v>
      </c>
      <c r="G3" s="573">
        <v>0.08</v>
      </c>
      <c r="H3" s="711">
        <f>F3+(F3*G3)</f>
        <v>0</v>
      </c>
      <c r="I3" s="786"/>
    </row>
    <row r="4" spans="1:1019" ht="0.75" customHeight="1">
      <c r="A4" s="407"/>
      <c r="B4" s="80"/>
      <c r="C4" s="412"/>
      <c r="D4" s="423"/>
      <c r="E4" s="413"/>
      <c r="F4" s="576"/>
      <c r="G4" s="573">
        <v>0.08</v>
      </c>
      <c r="H4" s="712"/>
      <c r="I4" s="786"/>
    </row>
    <row r="5" spans="1:1019" ht="39" customHeight="1">
      <c r="A5" s="582">
        <v>2</v>
      </c>
      <c r="B5" s="6" t="s">
        <v>201</v>
      </c>
      <c r="C5" s="414" t="s">
        <v>28</v>
      </c>
      <c r="D5" s="424">
        <v>1000</v>
      </c>
      <c r="E5" s="415"/>
      <c r="F5" s="577">
        <f>D5*E5</f>
        <v>0</v>
      </c>
      <c r="G5" s="573">
        <v>0.08</v>
      </c>
      <c r="H5" s="713">
        <f>F5+(F5*G5)</f>
        <v>0</v>
      </c>
      <c r="I5" s="786"/>
      <c r="L5" s="80"/>
    </row>
    <row r="6" spans="1:1019" ht="195" customHeight="1">
      <c r="A6" s="199">
        <v>3</v>
      </c>
      <c r="B6" s="187" t="s">
        <v>452</v>
      </c>
      <c r="C6" s="416" t="s">
        <v>28</v>
      </c>
      <c r="D6" s="425">
        <v>500</v>
      </c>
      <c r="E6" s="415"/>
      <c r="F6" s="577">
        <f>D6*E6</f>
        <v>0</v>
      </c>
      <c r="G6" s="573">
        <v>0.08</v>
      </c>
      <c r="H6" s="713">
        <f>F6+(F6*0.08)</f>
        <v>0</v>
      </c>
      <c r="I6" s="786"/>
      <c r="L6" s="80"/>
    </row>
    <row r="7" spans="1:1019" ht="21">
      <c r="A7" s="410">
        <v>4</v>
      </c>
      <c r="B7" s="404" t="s">
        <v>202</v>
      </c>
      <c r="C7" s="417" t="s">
        <v>28</v>
      </c>
      <c r="D7" s="426">
        <v>3000</v>
      </c>
      <c r="E7" s="417"/>
      <c r="F7" s="578">
        <f t="shared" ref="F7:F14" si="0">D7*E7</f>
        <v>0</v>
      </c>
      <c r="G7" s="573">
        <v>0.08</v>
      </c>
      <c r="H7" s="713">
        <f t="shared" ref="H7:H14" si="1">F7+(F7*0.08)</f>
        <v>0</v>
      </c>
      <c r="I7" s="786"/>
    </row>
    <row r="8" spans="1:1019" ht="75" customHeight="1">
      <c r="A8" s="188">
        <v>5</v>
      </c>
      <c r="B8" s="50" t="s">
        <v>203</v>
      </c>
      <c r="C8" s="417" t="s">
        <v>28</v>
      </c>
      <c r="D8" s="426">
        <v>4000</v>
      </c>
      <c r="E8" s="417"/>
      <c r="F8" s="578">
        <f t="shared" si="0"/>
        <v>0</v>
      </c>
      <c r="G8" s="573">
        <v>0.08</v>
      </c>
      <c r="H8" s="713">
        <f t="shared" si="1"/>
        <v>0</v>
      </c>
      <c r="I8" s="786"/>
    </row>
    <row r="9" spans="1:1019" s="12" customFormat="1" ht="81" customHeight="1">
      <c r="A9" s="188">
        <v>6</v>
      </c>
      <c r="B9" s="50" t="s">
        <v>204</v>
      </c>
      <c r="C9" s="417" t="s">
        <v>205</v>
      </c>
      <c r="D9" s="426">
        <v>60</v>
      </c>
      <c r="E9" s="417"/>
      <c r="F9" s="578">
        <f t="shared" si="0"/>
        <v>0</v>
      </c>
      <c r="G9" s="573">
        <v>0.08</v>
      </c>
      <c r="H9" s="713">
        <f t="shared" si="1"/>
        <v>0</v>
      </c>
      <c r="I9" s="787"/>
    </row>
    <row r="10" spans="1:1019" ht="102" customHeight="1">
      <c r="A10" s="677">
        <v>7</v>
      </c>
      <c r="B10" s="676" t="s">
        <v>206</v>
      </c>
      <c r="C10" s="678" t="s">
        <v>28</v>
      </c>
      <c r="D10" s="422">
        <v>100</v>
      </c>
      <c r="E10" s="678"/>
      <c r="F10" s="578">
        <f t="shared" si="0"/>
        <v>0</v>
      </c>
      <c r="G10" s="573">
        <v>0.08</v>
      </c>
      <c r="H10" s="713">
        <f t="shared" si="1"/>
        <v>0</v>
      </c>
      <c r="I10" s="786"/>
    </row>
    <row r="11" spans="1:1019" ht="135.75" customHeight="1">
      <c r="A11" s="675">
        <v>8</v>
      </c>
      <c r="B11" s="684" t="s">
        <v>474</v>
      </c>
      <c r="C11" s="679" t="s">
        <v>28</v>
      </c>
      <c r="D11" s="679">
        <v>20</v>
      </c>
      <c r="E11" s="679"/>
      <c r="F11" s="679">
        <f t="shared" si="0"/>
        <v>0</v>
      </c>
      <c r="G11" s="679"/>
      <c r="H11" s="679">
        <f t="shared" si="1"/>
        <v>0</v>
      </c>
      <c r="I11" s="786"/>
      <c r="J11" s="680"/>
      <c r="K11" s="680"/>
      <c r="L11" s="680"/>
      <c r="M11" s="680"/>
      <c r="N11" s="680"/>
      <c r="O11" s="680"/>
      <c r="P11" s="680"/>
      <c r="Q11" s="680"/>
      <c r="R11" s="680"/>
      <c r="S11" s="680"/>
      <c r="T11" s="680"/>
      <c r="U11" s="680"/>
      <c r="V11" s="680"/>
      <c r="W11" s="680"/>
      <c r="X11" s="680"/>
      <c r="Y11" s="680"/>
      <c r="Z11" s="680"/>
      <c r="AA11" s="680"/>
      <c r="AB11" s="680"/>
      <c r="AC11" s="680"/>
      <c r="AD11" s="680"/>
      <c r="AE11" s="680"/>
      <c r="AF11" s="680"/>
      <c r="AG11" s="680"/>
      <c r="AH11" s="680"/>
      <c r="AI11" s="680"/>
      <c r="AJ11" s="680"/>
      <c r="AK11" s="680"/>
      <c r="AL11" s="680"/>
      <c r="AM11" s="680"/>
      <c r="AN11" s="680"/>
      <c r="AO11" s="680"/>
      <c r="AP11" s="680"/>
      <c r="AQ11" s="680"/>
      <c r="AR11" s="680"/>
      <c r="AS11" s="680"/>
      <c r="AT11" s="680"/>
      <c r="AU11" s="680"/>
      <c r="AV11" s="680"/>
      <c r="AW11" s="680"/>
      <c r="AX11" s="680"/>
      <c r="AY11" s="680"/>
      <c r="AZ11" s="680"/>
      <c r="BA11" s="680"/>
      <c r="BB11" s="680"/>
      <c r="BC11" s="680"/>
      <c r="BD11" s="680"/>
      <c r="BE11" s="680"/>
      <c r="BF11" s="680"/>
      <c r="BG11" s="680"/>
      <c r="BH11" s="680"/>
      <c r="BI11" s="680"/>
      <c r="BJ11" s="680"/>
      <c r="BK11" s="680"/>
      <c r="BL11" s="680"/>
      <c r="BM11" s="680"/>
      <c r="BN11" s="680"/>
      <c r="BO11" s="680"/>
      <c r="BP11" s="680"/>
      <c r="BQ11" s="680"/>
      <c r="BR11" s="680"/>
      <c r="BS11" s="680"/>
      <c r="BT11" s="680"/>
      <c r="BU11" s="680"/>
      <c r="BV11" s="680"/>
      <c r="BW11" s="680"/>
      <c r="BX11" s="680"/>
      <c r="BY11" s="680"/>
      <c r="BZ11" s="680"/>
      <c r="CA11" s="680"/>
      <c r="CB11" s="680"/>
      <c r="CC11" s="680"/>
      <c r="CD11" s="680"/>
      <c r="CE11" s="680"/>
      <c r="CF11" s="680"/>
      <c r="CG11" s="680"/>
      <c r="CH11" s="680"/>
      <c r="CI11" s="680"/>
      <c r="CJ11" s="680"/>
      <c r="CK11" s="680"/>
      <c r="CL11" s="680"/>
      <c r="CM11" s="680"/>
      <c r="CN11" s="680"/>
      <c r="CO11" s="680"/>
      <c r="CP11" s="680"/>
      <c r="CQ11" s="680"/>
      <c r="CR11" s="680"/>
      <c r="CS11" s="680"/>
      <c r="CT11" s="680"/>
      <c r="CU11" s="680"/>
      <c r="CV11" s="680"/>
      <c r="CW11" s="680"/>
      <c r="CX11" s="680"/>
      <c r="CY11" s="680"/>
      <c r="CZ11" s="680"/>
      <c r="DA11" s="680"/>
      <c r="DB11" s="680"/>
      <c r="DC11" s="680"/>
      <c r="DD11" s="680"/>
      <c r="DE11" s="680"/>
      <c r="DF11" s="680"/>
      <c r="DG11" s="680"/>
      <c r="DH11" s="680"/>
      <c r="DI11" s="680"/>
      <c r="DJ11" s="680"/>
      <c r="DK11" s="680"/>
      <c r="DL11" s="680"/>
      <c r="DM11" s="680"/>
      <c r="DN11" s="680"/>
      <c r="DO11" s="680"/>
      <c r="DP11" s="680"/>
      <c r="DQ11" s="680"/>
      <c r="DR11" s="680"/>
      <c r="DS11" s="680"/>
      <c r="DT11" s="680"/>
      <c r="DU11" s="680"/>
      <c r="DV11" s="680"/>
      <c r="DW11" s="680"/>
      <c r="DX11" s="680"/>
      <c r="DY11" s="680"/>
      <c r="DZ11" s="680"/>
      <c r="EA11" s="680"/>
      <c r="EB11" s="680"/>
      <c r="EC11" s="680"/>
      <c r="ED11" s="680"/>
      <c r="EE11" s="680"/>
      <c r="EF11" s="680"/>
      <c r="EG11" s="680"/>
      <c r="EH11" s="680"/>
      <c r="EI11" s="680"/>
      <c r="EJ11" s="680"/>
      <c r="EK11" s="680"/>
      <c r="EL11" s="680"/>
      <c r="EM11" s="680"/>
      <c r="EN11" s="680"/>
      <c r="EO11" s="680"/>
      <c r="EP11" s="680"/>
      <c r="EQ11" s="680"/>
      <c r="ER11" s="680"/>
      <c r="ES11" s="680"/>
      <c r="ET11" s="680"/>
      <c r="EU11" s="680"/>
      <c r="EV11" s="680"/>
      <c r="EW11" s="680"/>
      <c r="EX11" s="680"/>
      <c r="EY11" s="680"/>
      <c r="EZ11" s="680"/>
      <c r="FA11" s="680"/>
      <c r="FB11" s="680"/>
      <c r="FC11" s="680"/>
      <c r="FD11" s="680"/>
      <c r="FE11" s="680"/>
      <c r="FF11" s="680"/>
      <c r="FG11" s="680"/>
      <c r="FH11" s="680"/>
      <c r="FI11" s="680"/>
      <c r="FJ11" s="680"/>
      <c r="FK11" s="680"/>
      <c r="FL11" s="680"/>
      <c r="FM11" s="680"/>
      <c r="FN11" s="680"/>
      <c r="FO11" s="680"/>
      <c r="FP11" s="680"/>
      <c r="FQ11" s="680"/>
      <c r="FR11" s="680"/>
      <c r="FS11" s="680"/>
      <c r="FT11" s="680"/>
      <c r="FU11" s="680"/>
      <c r="FV11" s="680"/>
      <c r="FW11" s="680"/>
      <c r="FX11" s="680"/>
      <c r="FY11" s="680"/>
      <c r="FZ11" s="680"/>
      <c r="GA11" s="680"/>
      <c r="GB11" s="680"/>
      <c r="GC11" s="680"/>
      <c r="GD11" s="680"/>
      <c r="GE11" s="680"/>
      <c r="GF11" s="680"/>
      <c r="GG11" s="680"/>
      <c r="GH11" s="680"/>
      <c r="GI11" s="680"/>
      <c r="GJ11" s="680"/>
      <c r="GK11" s="680"/>
      <c r="GL11" s="680"/>
      <c r="GM11" s="680"/>
      <c r="GN11" s="680"/>
      <c r="GO11" s="680"/>
      <c r="GP11" s="680"/>
      <c r="GQ11" s="680"/>
      <c r="GR11" s="680"/>
      <c r="GS11" s="680"/>
      <c r="GT11" s="680"/>
      <c r="GU11" s="680"/>
      <c r="GV11" s="680"/>
      <c r="GW11" s="680"/>
      <c r="GX11" s="680"/>
      <c r="GY11" s="680"/>
      <c r="GZ11" s="680"/>
      <c r="HA11" s="680"/>
      <c r="HB11" s="680"/>
      <c r="HC11" s="680"/>
      <c r="HD11" s="680"/>
      <c r="HE11" s="680"/>
      <c r="HF11" s="680"/>
      <c r="HG11" s="680"/>
      <c r="HH11" s="680"/>
      <c r="HI11" s="680"/>
      <c r="HJ11" s="680"/>
      <c r="HK11" s="680"/>
      <c r="HL11" s="680"/>
      <c r="HM11" s="680"/>
      <c r="HN11" s="680"/>
      <c r="HO11" s="680"/>
      <c r="HP11" s="680"/>
      <c r="HQ11" s="680"/>
      <c r="HR11" s="680"/>
      <c r="HS11" s="680"/>
      <c r="HT11" s="680"/>
      <c r="HU11" s="680"/>
      <c r="HV11" s="680"/>
      <c r="HW11" s="680"/>
      <c r="HX11" s="680"/>
      <c r="HY11" s="680"/>
      <c r="HZ11" s="680"/>
      <c r="IA11" s="680"/>
      <c r="IB11" s="680"/>
      <c r="IC11" s="680"/>
      <c r="ID11" s="680"/>
      <c r="IE11" s="680"/>
      <c r="IF11" s="680"/>
      <c r="IG11" s="680"/>
      <c r="IH11" s="680"/>
      <c r="II11" s="680"/>
      <c r="IJ11" s="680"/>
      <c r="IK11" s="680"/>
      <c r="IL11" s="680"/>
      <c r="IM11" s="680"/>
      <c r="IN11" s="680"/>
      <c r="IO11" s="680"/>
      <c r="IP11" s="680"/>
      <c r="IQ11" s="680"/>
      <c r="IR11" s="680"/>
      <c r="IS11" s="680"/>
      <c r="IT11" s="680"/>
      <c r="IU11" s="680"/>
      <c r="IV11" s="680"/>
      <c r="IW11" s="680"/>
      <c r="IX11" s="680"/>
      <c r="IY11" s="680"/>
      <c r="IZ11" s="680"/>
      <c r="JA11" s="680"/>
      <c r="JB11" s="680"/>
      <c r="JC11" s="680"/>
      <c r="JD11" s="680"/>
      <c r="JE11" s="680"/>
      <c r="JF11" s="680"/>
      <c r="JG11" s="680"/>
      <c r="JH11" s="680"/>
      <c r="JI11" s="680"/>
      <c r="JJ11" s="680"/>
      <c r="JK11" s="680"/>
      <c r="JL11" s="680"/>
      <c r="JM11" s="680"/>
      <c r="JN11" s="680"/>
      <c r="JO11" s="680"/>
      <c r="JP11" s="680"/>
      <c r="JQ11" s="680"/>
      <c r="JR11" s="680"/>
      <c r="JS11" s="680"/>
      <c r="JT11" s="680"/>
      <c r="JU11" s="680"/>
      <c r="JV11" s="680"/>
      <c r="JW11" s="680"/>
      <c r="JX11" s="680"/>
      <c r="JY11" s="680"/>
      <c r="JZ11" s="680"/>
      <c r="KA11" s="680"/>
      <c r="KB11" s="680"/>
      <c r="KC11" s="680"/>
      <c r="KD11" s="680"/>
      <c r="KE11" s="680"/>
      <c r="KF11" s="680"/>
      <c r="KG11" s="680"/>
      <c r="KH11" s="680"/>
      <c r="KI11" s="680"/>
      <c r="KJ11" s="680"/>
      <c r="KK11" s="680"/>
      <c r="KL11" s="680"/>
      <c r="KM11" s="680"/>
      <c r="KN11" s="680"/>
      <c r="KO11" s="680"/>
      <c r="KP11" s="680"/>
      <c r="KQ11" s="680"/>
      <c r="KR11" s="680"/>
      <c r="KS11" s="680"/>
      <c r="KT11" s="680"/>
      <c r="KU11" s="680"/>
      <c r="KV11" s="680"/>
      <c r="KW11" s="680"/>
      <c r="KX11" s="680"/>
      <c r="KY11" s="680"/>
      <c r="KZ11" s="680"/>
      <c r="LA11" s="680"/>
      <c r="LB11" s="680"/>
      <c r="LC11" s="680"/>
      <c r="LD11" s="680"/>
      <c r="LE11" s="680"/>
      <c r="LF11" s="680"/>
      <c r="LG11" s="680"/>
      <c r="LH11" s="680"/>
      <c r="LI11" s="680"/>
      <c r="LJ11" s="680"/>
      <c r="LK11" s="680"/>
      <c r="LL11" s="680"/>
      <c r="LM11" s="680"/>
      <c r="LN11" s="680"/>
      <c r="LO11" s="680"/>
      <c r="LP11" s="680"/>
      <c r="LQ11" s="680"/>
      <c r="LR11" s="680"/>
      <c r="LS11" s="680"/>
      <c r="LT11" s="680"/>
      <c r="LU11" s="680"/>
      <c r="LV11" s="680"/>
      <c r="LW11" s="680"/>
      <c r="LX11" s="680"/>
      <c r="LY11" s="680"/>
      <c r="LZ11" s="680"/>
      <c r="MA11" s="680"/>
      <c r="MB11" s="680"/>
      <c r="MC11" s="680"/>
      <c r="MD11" s="680"/>
      <c r="ME11" s="680"/>
      <c r="MF11" s="680"/>
      <c r="MG11" s="680"/>
      <c r="MH11" s="680"/>
      <c r="MI11" s="680"/>
      <c r="MJ11" s="680"/>
      <c r="MK11" s="680"/>
      <c r="ML11" s="680"/>
      <c r="MM11" s="680"/>
      <c r="MN11" s="680"/>
      <c r="MO11" s="680"/>
      <c r="MP11" s="680"/>
      <c r="MQ11" s="680"/>
      <c r="MR11" s="680"/>
      <c r="MS11" s="680"/>
      <c r="MT11" s="680"/>
      <c r="MU11" s="680"/>
      <c r="MV11" s="680"/>
      <c r="MW11" s="680"/>
      <c r="MX11" s="680"/>
      <c r="MY11" s="680"/>
      <c r="MZ11" s="680"/>
      <c r="NA11" s="680"/>
      <c r="NB11" s="680"/>
      <c r="NC11" s="680"/>
      <c r="ND11" s="680"/>
      <c r="NE11" s="680"/>
      <c r="NF11" s="680"/>
      <c r="NG11" s="680"/>
      <c r="NH11" s="680"/>
      <c r="NI11" s="680"/>
      <c r="NJ11" s="680"/>
      <c r="NK11" s="680"/>
      <c r="NL11" s="680"/>
      <c r="NM11" s="680"/>
      <c r="NN11" s="680"/>
      <c r="NO11" s="680"/>
      <c r="NP11" s="680"/>
      <c r="NQ11" s="680"/>
      <c r="NR11" s="680"/>
      <c r="NS11" s="680"/>
      <c r="NT11" s="680"/>
      <c r="NU11" s="680"/>
      <c r="NV11" s="680"/>
      <c r="NW11" s="680"/>
      <c r="NX11" s="680"/>
      <c r="NY11" s="680"/>
      <c r="NZ11" s="680"/>
      <c r="OA11" s="680"/>
      <c r="OB11" s="680"/>
      <c r="OC11" s="680"/>
      <c r="OD11" s="680"/>
      <c r="OE11" s="680"/>
      <c r="OF11" s="680"/>
      <c r="OG11" s="680"/>
      <c r="OH11" s="680"/>
      <c r="OI11" s="680"/>
      <c r="OJ11" s="680"/>
      <c r="OK11" s="680"/>
      <c r="OL11" s="680"/>
      <c r="OM11" s="680"/>
      <c r="ON11" s="680"/>
      <c r="OO11" s="680"/>
      <c r="OP11" s="680"/>
      <c r="OQ11" s="680"/>
      <c r="OR11" s="680"/>
      <c r="OS11" s="680"/>
      <c r="OT11" s="680"/>
      <c r="OU11" s="680"/>
      <c r="OV11" s="680"/>
      <c r="OW11" s="680"/>
      <c r="OX11" s="680"/>
      <c r="OY11" s="680"/>
      <c r="OZ11" s="680"/>
      <c r="PA11" s="680"/>
      <c r="PB11" s="680"/>
      <c r="PC11" s="680"/>
      <c r="PD11" s="680"/>
      <c r="PE11" s="680"/>
      <c r="PF11" s="680"/>
      <c r="PG11" s="680"/>
      <c r="PH11" s="680"/>
      <c r="PI11" s="680"/>
      <c r="PJ11" s="680"/>
      <c r="PK11" s="680"/>
      <c r="PL11" s="680"/>
      <c r="PM11" s="680"/>
      <c r="PN11" s="680"/>
      <c r="PO11" s="680"/>
      <c r="PP11" s="680"/>
      <c r="PQ11" s="680"/>
      <c r="PR11" s="680"/>
      <c r="PS11" s="680"/>
      <c r="PT11" s="680"/>
      <c r="PU11" s="680"/>
      <c r="PV11" s="680"/>
      <c r="PW11" s="680"/>
      <c r="PX11" s="680"/>
      <c r="PY11" s="680"/>
      <c r="PZ11" s="680"/>
      <c r="QA11" s="680"/>
      <c r="QB11" s="680"/>
      <c r="QC11" s="680"/>
      <c r="QD11" s="680"/>
      <c r="QE11" s="680"/>
      <c r="QF11" s="680"/>
      <c r="QG11" s="680"/>
      <c r="QH11" s="680"/>
      <c r="QI11" s="680"/>
      <c r="QJ11" s="680"/>
      <c r="QK11" s="680"/>
      <c r="QL11" s="680"/>
      <c r="QM11" s="680"/>
      <c r="QN11" s="680"/>
      <c r="QO11" s="680"/>
      <c r="QP11" s="680"/>
      <c r="QQ11" s="680"/>
      <c r="QR11" s="680"/>
      <c r="QS11" s="680"/>
      <c r="QT11" s="680"/>
      <c r="QU11" s="680"/>
      <c r="QV11" s="680"/>
      <c r="QW11" s="680"/>
      <c r="QX11" s="680"/>
      <c r="QY11" s="680"/>
      <c r="QZ11" s="680"/>
      <c r="RA11" s="680"/>
      <c r="RB11" s="680"/>
      <c r="RC11" s="680"/>
      <c r="RD11" s="680"/>
      <c r="RE11" s="680"/>
      <c r="RF11" s="680"/>
      <c r="RG11" s="680"/>
      <c r="RH11" s="680"/>
      <c r="RI11" s="680"/>
      <c r="RJ11" s="680"/>
      <c r="RK11" s="680"/>
      <c r="RL11" s="680"/>
      <c r="RM11" s="680"/>
      <c r="RN11" s="680"/>
      <c r="RO11" s="680"/>
      <c r="RP11" s="680"/>
      <c r="RQ11" s="680"/>
      <c r="RR11" s="680"/>
      <c r="RS11" s="680"/>
      <c r="RT11" s="680"/>
      <c r="RU11" s="680"/>
      <c r="RV11" s="680"/>
      <c r="RW11" s="680"/>
      <c r="RX11" s="680"/>
      <c r="RY11" s="680"/>
      <c r="RZ11" s="680"/>
      <c r="SA11" s="680"/>
      <c r="SB11" s="680"/>
      <c r="SC11" s="680"/>
      <c r="SD11" s="680"/>
      <c r="SE11" s="680"/>
      <c r="SF11" s="680"/>
      <c r="SG11" s="680"/>
      <c r="SH11" s="680"/>
      <c r="SI11" s="680"/>
      <c r="SJ11" s="680"/>
      <c r="SK11" s="680"/>
      <c r="SL11" s="680"/>
      <c r="SM11" s="680"/>
      <c r="SN11" s="680"/>
      <c r="SO11" s="680"/>
      <c r="SP11" s="680"/>
      <c r="SQ11" s="680"/>
      <c r="SR11" s="680"/>
      <c r="SS11" s="680"/>
      <c r="ST11" s="680"/>
      <c r="SU11" s="680"/>
      <c r="SV11" s="680"/>
      <c r="SW11" s="680"/>
      <c r="SX11" s="680"/>
      <c r="SY11" s="680"/>
      <c r="SZ11" s="680"/>
      <c r="TA11" s="680"/>
      <c r="TB11" s="680"/>
      <c r="TC11" s="680"/>
      <c r="TD11" s="680"/>
      <c r="TE11" s="680"/>
      <c r="TF11" s="680"/>
      <c r="TG11" s="680"/>
      <c r="TH11" s="680"/>
      <c r="TI11" s="680"/>
      <c r="TJ11" s="680"/>
      <c r="TK11" s="680"/>
      <c r="TL11" s="680"/>
      <c r="TM11" s="680"/>
      <c r="TN11" s="680"/>
      <c r="TO11" s="680"/>
      <c r="TP11" s="680"/>
      <c r="TQ11" s="680"/>
      <c r="TR11" s="680"/>
      <c r="TS11" s="680"/>
      <c r="TT11" s="680"/>
      <c r="TU11" s="680"/>
      <c r="TV11" s="680"/>
      <c r="TW11" s="680"/>
      <c r="TX11" s="680"/>
      <c r="TY11" s="680"/>
      <c r="TZ11" s="680"/>
      <c r="UA11" s="680"/>
      <c r="UB11" s="680"/>
      <c r="UC11" s="680"/>
      <c r="UD11" s="680"/>
      <c r="UE11" s="680"/>
      <c r="UF11" s="680"/>
      <c r="UG11" s="680"/>
      <c r="UH11" s="680"/>
      <c r="UI11" s="680"/>
      <c r="UJ11" s="680"/>
      <c r="UK11" s="680"/>
      <c r="UL11" s="680"/>
      <c r="UM11" s="680"/>
      <c r="UN11" s="680"/>
      <c r="UO11" s="680"/>
      <c r="UP11" s="680"/>
      <c r="UQ11" s="680"/>
      <c r="UR11" s="680"/>
      <c r="US11" s="680"/>
      <c r="UT11" s="680"/>
      <c r="UU11" s="680"/>
      <c r="UV11" s="680"/>
      <c r="UW11" s="680"/>
      <c r="UX11" s="680"/>
      <c r="UY11" s="680"/>
      <c r="UZ11" s="680"/>
      <c r="VA11" s="680"/>
      <c r="VB11" s="680"/>
      <c r="VC11" s="680"/>
      <c r="VD11" s="680"/>
      <c r="VE11" s="680"/>
      <c r="VF11" s="680"/>
      <c r="VG11" s="680"/>
      <c r="VH11" s="680"/>
      <c r="VI11" s="680"/>
      <c r="VJ11" s="680"/>
      <c r="VK11" s="680"/>
      <c r="VL11" s="680"/>
      <c r="VM11" s="680"/>
      <c r="VN11" s="680"/>
      <c r="VO11" s="680"/>
      <c r="VP11" s="680"/>
      <c r="VQ11" s="680"/>
      <c r="VR11" s="680"/>
      <c r="VS11" s="680"/>
      <c r="VT11" s="680"/>
      <c r="VU11" s="680"/>
      <c r="VV11" s="680"/>
      <c r="VW11" s="680"/>
      <c r="VX11" s="680"/>
      <c r="VY11" s="680"/>
      <c r="VZ11" s="680"/>
      <c r="WA11" s="680"/>
      <c r="WB11" s="680"/>
      <c r="WC11" s="680"/>
      <c r="WD11" s="680"/>
      <c r="WE11" s="680"/>
      <c r="WF11" s="680"/>
      <c r="WG11" s="680"/>
      <c r="WH11" s="680"/>
      <c r="WI11" s="680"/>
      <c r="WJ11" s="680"/>
      <c r="WK11" s="680"/>
      <c r="WL11" s="680"/>
      <c r="WM11" s="680"/>
      <c r="WN11" s="680"/>
      <c r="WO11" s="680"/>
      <c r="WP11" s="680"/>
      <c r="WQ11" s="680"/>
      <c r="WR11" s="680"/>
      <c r="WS11" s="680"/>
      <c r="WT11" s="680"/>
      <c r="WU11" s="680"/>
      <c r="WV11" s="680"/>
      <c r="WW11" s="680"/>
      <c r="WX11" s="680"/>
      <c r="WY11" s="680"/>
      <c r="WZ11" s="680"/>
      <c r="XA11" s="680"/>
      <c r="XB11" s="680"/>
      <c r="XC11" s="680"/>
      <c r="XD11" s="680"/>
      <c r="XE11" s="680"/>
      <c r="XF11" s="680"/>
      <c r="XG11" s="680"/>
      <c r="XH11" s="680"/>
      <c r="XI11" s="680"/>
      <c r="XJ11" s="680"/>
      <c r="XK11" s="680"/>
      <c r="XL11" s="680"/>
      <c r="XM11" s="680"/>
      <c r="XN11" s="680"/>
      <c r="XO11" s="680"/>
      <c r="XP11" s="680"/>
      <c r="XQ11" s="680"/>
      <c r="XR11" s="680"/>
      <c r="XS11" s="680"/>
      <c r="XT11" s="680"/>
      <c r="XU11" s="680"/>
      <c r="XV11" s="680"/>
      <c r="XW11" s="680"/>
      <c r="XX11" s="680"/>
      <c r="XY11" s="680"/>
      <c r="XZ11" s="680"/>
      <c r="YA11" s="680"/>
      <c r="YB11" s="680"/>
      <c r="YC11" s="680"/>
      <c r="YD11" s="680"/>
      <c r="YE11" s="680"/>
      <c r="YF11" s="680"/>
      <c r="YG11" s="680"/>
      <c r="YH11" s="680"/>
      <c r="YI11" s="680"/>
      <c r="YJ11" s="680"/>
      <c r="YK11" s="680"/>
      <c r="YL11" s="680"/>
      <c r="YM11" s="680"/>
      <c r="YN11" s="680"/>
      <c r="YO11" s="680"/>
      <c r="YP11" s="680"/>
      <c r="YQ11" s="680"/>
      <c r="YR11" s="680"/>
      <c r="YS11" s="680"/>
      <c r="YT11" s="680"/>
      <c r="YU11" s="680"/>
      <c r="YV11" s="680"/>
      <c r="YW11" s="680"/>
      <c r="YX11" s="680"/>
      <c r="YY11" s="680"/>
      <c r="YZ11" s="680"/>
      <c r="ZA11" s="680"/>
      <c r="ZB11" s="680"/>
      <c r="ZC11" s="680"/>
      <c r="ZD11" s="680"/>
      <c r="ZE11" s="680"/>
      <c r="ZF11" s="680"/>
      <c r="ZG11" s="680"/>
      <c r="ZH11" s="680"/>
      <c r="ZI11" s="680"/>
      <c r="ZJ11" s="680"/>
      <c r="ZK11" s="680"/>
      <c r="ZL11" s="680"/>
      <c r="ZM11" s="680"/>
      <c r="ZN11" s="680"/>
      <c r="ZO11" s="680"/>
      <c r="ZP11" s="680"/>
      <c r="ZQ11" s="680"/>
      <c r="ZR11" s="680"/>
      <c r="ZS11" s="680"/>
      <c r="ZT11" s="680"/>
      <c r="ZU11" s="680"/>
      <c r="ZV11" s="680"/>
      <c r="ZW11" s="680"/>
      <c r="ZX11" s="680"/>
      <c r="ZY11" s="680"/>
      <c r="ZZ11" s="680"/>
      <c r="AAA11" s="680"/>
      <c r="AAB11" s="680"/>
      <c r="AAC11" s="680"/>
      <c r="AAD11" s="680"/>
      <c r="AAE11" s="680"/>
      <c r="AAF11" s="680"/>
      <c r="AAG11" s="680"/>
      <c r="AAH11" s="680"/>
      <c r="AAI11" s="680"/>
      <c r="AAJ11" s="680"/>
      <c r="AAK11" s="680"/>
      <c r="AAL11" s="680"/>
      <c r="AAM11" s="680"/>
      <c r="AAN11" s="680"/>
      <c r="AAO11" s="680"/>
      <c r="AAP11" s="680"/>
      <c r="AAQ11" s="680"/>
      <c r="AAR11" s="680"/>
      <c r="AAS11" s="680"/>
      <c r="AAT11" s="680"/>
      <c r="AAU11" s="680"/>
      <c r="AAV11" s="680"/>
      <c r="AAW11" s="680"/>
      <c r="AAX11" s="680"/>
      <c r="AAY11" s="680"/>
      <c r="AAZ11" s="680"/>
      <c r="ABA11" s="680"/>
      <c r="ABB11" s="680"/>
      <c r="ABC11" s="680"/>
      <c r="ABD11" s="680"/>
      <c r="ABE11" s="680"/>
      <c r="ABF11" s="680"/>
      <c r="ABG11" s="680"/>
      <c r="ABH11" s="680"/>
      <c r="ABI11" s="680"/>
      <c r="ABJ11" s="680"/>
      <c r="ABK11" s="680"/>
      <c r="ABL11" s="680"/>
      <c r="ABM11" s="680"/>
      <c r="ABN11" s="680"/>
      <c r="ABO11" s="680"/>
      <c r="ABP11" s="680"/>
      <c r="ABQ11" s="680"/>
      <c r="ABR11" s="680"/>
      <c r="ABS11" s="680"/>
      <c r="ABT11" s="680"/>
      <c r="ABU11" s="680"/>
      <c r="ABV11" s="680"/>
      <c r="ABW11" s="680"/>
      <c r="ABX11" s="680"/>
      <c r="ABY11" s="680"/>
      <c r="ABZ11" s="680"/>
      <c r="ACA11" s="680"/>
      <c r="ACB11" s="680"/>
      <c r="ACC11" s="680"/>
      <c r="ACD11" s="680"/>
      <c r="ACE11" s="680"/>
      <c r="ACF11" s="680"/>
      <c r="ACG11" s="680"/>
      <c r="ACH11" s="680"/>
      <c r="ACI11" s="680"/>
      <c r="ACJ11" s="680"/>
      <c r="ACK11" s="680"/>
      <c r="ACL11" s="680"/>
      <c r="ACM11" s="680"/>
      <c r="ACN11" s="680"/>
      <c r="ACO11" s="680"/>
      <c r="ACP11" s="680"/>
      <c r="ACQ11" s="680"/>
      <c r="ACR11" s="680"/>
      <c r="ACS11" s="680"/>
      <c r="ACT11" s="680"/>
      <c r="ACU11" s="680"/>
      <c r="ACV11" s="680"/>
      <c r="ACW11" s="680"/>
      <c r="ACX11" s="680"/>
      <c r="ACY11" s="680"/>
      <c r="ACZ11" s="680"/>
      <c r="ADA11" s="680"/>
      <c r="ADB11" s="680"/>
      <c r="ADC11" s="680"/>
      <c r="ADD11" s="680"/>
      <c r="ADE11" s="680"/>
      <c r="ADF11" s="680"/>
      <c r="ADG11" s="680"/>
      <c r="ADH11" s="680"/>
      <c r="ADI11" s="680"/>
      <c r="ADJ11" s="680"/>
      <c r="ADK11" s="680"/>
      <c r="ADL11" s="680"/>
      <c r="ADM11" s="680"/>
      <c r="ADN11" s="680"/>
      <c r="ADO11" s="680"/>
      <c r="ADP11" s="680"/>
      <c r="ADQ11" s="680"/>
      <c r="ADR11" s="680"/>
      <c r="ADS11" s="680"/>
      <c r="ADT11" s="680"/>
      <c r="ADU11" s="680"/>
      <c r="ADV11" s="680"/>
      <c r="ADW11" s="680"/>
      <c r="ADX11" s="680"/>
      <c r="ADY11" s="680"/>
      <c r="ADZ11" s="680"/>
      <c r="AEA11" s="680"/>
      <c r="AEB11" s="680"/>
      <c r="AEC11" s="680"/>
      <c r="AED11" s="680"/>
      <c r="AEE11" s="680"/>
      <c r="AEF11" s="680"/>
      <c r="AEG11" s="680"/>
      <c r="AEH11" s="680"/>
      <c r="AEI11" s="680"/>
      <c r="AEJ11" s="680"/>
      <c r="AEK11" s="680"/>
      <c r="AEL11" s="680"/>
      <c r="AEM11" s="680"/>
      <c r="AEN11" s="680"/>
      <c r="AEO11" s="680"/>
      <c r="AEP11" s="680"/>
      <c r="AEQ11" s="680"/>
      <c r="AER11" s="680"/>
      <c r="AES11" s="680"/>
      <c r="AET11" s="680"/>
      <c r="AEU11" s="680"/>
      <c r="AEV11" s="680"/>
      <c r="AEW11" s="680"/>
      <c r="AEX11" s="680"/>
      <c r="AEY11" s="680"/>
      <c r="AEZ11" s="680"/>
      <c r="AFA11" s="680"/>
      <c r="AFB11" s="680"/>
      <c r="AFC11" s="680"/>
      <c r="AFD11" s="680"/>
      <c r="AFE11" s="680"/>
      <c r="AFF11" s="680"/>
      <c r="AFG11" s="680"/>
      <c r="AFH11" s="680"/>
      <c r="AFI11" s="680"/>
      <c r="AFJ11" s="680"/>
      <c r="AFK11" s="680"/>
      <c r="AFL11" s="680"/>
      <c r="AFM11" s="680"/>
      <c r="AFN11" s="680"/>
      <c r="AFO11" s="680"/>
      <c r="AFP11" s="680"/>
      <c r="AFQ11" s="680"/>
      <c r="AFR11" s="680"/>
      <c r="AFS11" s="680"/>
      <c r="AFT11" s="680"/>
      <c r="AFU11" s="680"/>
      <c r="AFV11" s="680"/>
      <c r="AFW11" s="680"/>
      <c r="AFX11" s="680"/>
      <c r="AFY11" s="680"/>
      <c r="AFZ11" s="680"/>
      <c r="AGA11" s="680"/>
      <c r="AGB11" s="680"/>
      <c r="AGC11" s="680"/>
      <c r="AGD11" s="680"/>
      <c r="AGE11" s="680"/>
      <c r="AGF11" s="680"/>
      <c r="AGG11" s="680"/>
      <c r="AGH11" s="680"/>
      <c r="AGI11" s="680"/>
      <c r="AGJ11" s="680"/>
      <c r="AGK11" s="680"/>
      <c r="AGL11" s="680"/>
      <c r="AGM11" s="680"/>
      <c r="AGN11" s="680"/>
      <c r="AGO11" s="680"/>
      <c r="AGP11" s="680"/>
      <c r="AGQ11" s="680"/>
      <c r="AGR11" s="680"/>
      <c r="AGS11" s="680"/>
      <c r="AGT11" s="680"/>
      <c r="AGU11" s="680"/>
      <c r="AGV11" s="680"/>
      <c r="AGW11" s="680"/>
      <c r="AGX11" s="680"/>
      <c r="AGY11" s="680"/>
      <c r="AGZ11" s="680"/>
      <c r="AHA11" s="680"/>
      <c r="AHB11" s="680"/>
      <c r="AHC11" s="680"/>
      <c r="AHD11" s="680"/>
      <c r="AHE11" s="680"/>
      <c r="AHF11" s="680"/>
      <c r="AHG11" s="680"/>
      <c r="AHH11" s="680"/>
      <c r="AHI11" s="680"/>
      <c r="AHJ11" s="680"/>
      <c r="AHK11" s="680"/>
      <c r="AHL11" s="680"/>
      <c r="AHM11" s="680"/>
      <c r="AHN11" s="680"/>
      <c r="AHO11" s="680"/>
      <c r="AHP11" s="680"/>
      <c r="AHQ11" s="680"/>
      <c r="AHR11" s="680"/>
      <c r="AHS11" s="680"/>
      <c r="AHT11" s="680"/>
      <c r="AHU11" s="680"/>
      <c r="AHV11" s="680"/>
      <c r="AHW11" s="680"/>
      <c r="AHX11" s="680"/>
      <c r="AHY11" s="680"/>
      <c r="AHZ11" s="680"/>
      <c r="AIA11" s="680"/>
      <c r="AIB11" s="680"/>
      <c r="AIC11" s="680"/>
      <c r="AID11" s="680"/>
      <c r="AIE11" s="680"/>
      <c r="AIF11" s="680"/>
      <c r="AIG11" s="680"/>
      <c r="AIH11" s="680"/>
      <c r="AII11" s="680"/>
      <c r="AIJ11" s="680"/>
      <c r="AIK11" s="680"/>
      <c r="AIL11" s="680"/>
      <c r="AIM11" s="680"/>
      <c r="AIN11" s="680"/>
      <c r="AIO11" s="680"/>
      <c r="AIP11" s="680"/>
      <c r="AIQ11" s="680"/>
      <c r="AIR11" s="680"/>
      <c r="AIS11" s="680"/>
      <c r="AIT11" s="680"/>
      <c r="AIU11" s="680"/>
      <c r="AIV11" s="680"/>
      <c r="AIW11" s="680"/>
      <c r="AIX11" s="680"/>
      <c r="AIY11" s="680"/>
      <c r="AIZ11" s="680"/>
      <c r="AJA11" s="680"/>
      <c r="AJB11" s="680"/>
      <c r="AJC11" s="680"/>
      <c r="AJD11" s="680"/>
      <c r="AJE11" s="680"/>
      <c r="AJF11" s="680"/>
      <c r="AJG11" s="680"/>
      <c r="AJH11" s="680"/>
      <c r="AJI11" s="680"/>
      <c r="AJJ11" s="680"/>
      <c r="AJK11" s="680"/>
      <c r="AJL11" s="680"/>
      <c r="AJM11" s="680"/>
      <c r="AJN11" s="680"/>
      <c r="AJO11" s="680"/>
      <c r="AJP11" s="680"/>
      <c r="AJQ11" s="680"/>
      <c r="AJR11" s="680"/>
      <c r="AJS11" s="680"/>
      <c r="AJT11" s="680"/>
      <c r="AJU11" s="680"/>
      <c r="AJV11" s="680"/>
      <c r="AJW11" s="680"/>
      <c r="AJX11" s="680"/>
      <c r="AJY11" s="680"/>
      <c r="AJZ11" s="680"/>
      <c r="AKA11" s="680"/>
      <c r="AKB11" s="680"/>
      <c r="AKC11" s="680"/>
      <c r="AKD11" s="680"/>
      <c r="AKE11" s="680"/>
      <c r="AKF11" s="680"/>
      <c r="AKG11" s="680"/>
      <c r="AKH11" s="680"/>
      <c r="AKI11" s="680"/>
      <c r="AKJ11" s="680"/>
      <c r="AKK11" s="680"/>
      <c r="AKL11" s="680"/>
      <c r="AKM11" s="680"/>
      <c r="AKN11" s="680"/>
      <c r="AKO11" s="680"/>
      <c r="AKP11" s="680"/>
      <c r="AKQ11" s="680"/>
      <c r="AKR11" s="680"/>
      <c r="AKS11" s="680"/>
      <c r="AKT11" s="680"/>
      <c r="AKU11" s="680"/>
      <c r="AKV11" s="680"/>
      <c r="AKW11" s="680"/>
      <c r="AKX11" s="680"/>
      <c r="AKY11" s="680"/>
      <c r="AKZ11" s="680"/>
      <c r="ALA11" s="680"/>
      <c r="ALB11" s="680"/>
      <c r="ALC11" s="680"/>
      <c r="ALD11" s="680"/>
      <c r="ALE11" s="680"/>
      <c r="ALF11" s="680"/>
      <c r="ALG11" s="680"/>
      <c r="ALH11" s="680"/>
      <c r="ALI11" s="680"/>
      <c r="ALJ11" s="680"/>
      <c r="ALK11" s="680"/>
      <c r="ALL11" s="680"/>
      <c r="ALM11" s="680"/>
      <c r="ALN11" s="680"/>
      <c r="ALO11" s="680"/>
      <c r="ALP11" s="680"/>
      <c r="ALQ11" s="680"/>
      <c r="ALR11" s="680"/>
      <c r="ALS11" s="680"/>
      <c r="ALT11" s="680"/>
      <c r="ALU11" s="680"/>
      <c r="ALV11" s="680"/>
      <c r="ALW11" s="680"/>
      <c r="ALX11" s="680"/>
      <c r="ALY11" s="680"/>
      <c r="ALZ11" s="680"/>
      <c r="AMA11" s="680"/>
      <c r="AMB11" s="680"/>
      <c r="AMC11" s="680"/>
      <c r="AMD11" s="680"/>
      <c r="AME11" s="680"/>
    </row>
    <row r="12" spans="1:1019" ht="127.5" customHeight="1">
      <c r="A12" s="24">
        <v>9</v>
      </c>
      <c r="B12" s="189" t="s">
        <v>478</v>
      </c>
      <c r="C12" s="681" t="s">
        <v>28</v>
      </c>
      <c r="D12" s="682">
        <v>60</v>
      </c>
      <c r="E12" s="681"/>
      <c r="F12" s="578">
        <f t="shared" si="0"/>
        <v>0</v>
      </c>
      <c r="G12" s="683">
        <v>0.08</v>
      </c>
      <c r="H12" s="712">
        <f t="shared" si="1"/>
        <v>0</v>
      </c>
      <c r="I12" s="786"/>
    </row>
    <row r="13" spans="1:1019" s="13" customFormat="1" ht="95.25" customHeight="1">
      <c r="A13" s="190">
        <v>10</v>
      </c>
      <c r="B13" s="191" t="s">
        <v>207</v>
      </c>
      <c r="C13" s="418" t="s">
        <v>28</v>
      </c>
      <c r="D13" s="427">
        <v>60</v>
      </c>
      <c r="E13" s="419"/>
      <c r="F13" s="578">
        <f t="shared" si="0"/>
        <v>0</v>
      </c>
      <c r="G13" s="573">
        <v>0.08</v>
      </c>
      <c r="H13" s="713">
        <f t="shared" si="1"/>
        <v>0</v>
      </c>
      <c r="I13" s="787"/>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c r="IW13" s="12"/>
      <c r="IX13" s="12"/>
      <c r="IY13" s="12"/>
      <c r="IZ13" s="12"/>
      <c r="JA13" s="12"/>
      <c r="JB13" s="12"/>
      <c r="JC13" s="12"/>
      <c r="JD13" s="12"/>
      <c r="JE13" s="12"/>
      <c r="JF13" s="12"/>
      <c r="JG13" s="12"/>
      <c r="JH13" s="12"/>
      <c r="JI13" s="12"/>
      <c r="JJ13" s="12"/>
      <c r="JK13" s="12"/>
      <c r="JL13" s="12"/>
      <c r="JM13" s="12"/>
      <c r="JN13" s="12"/>
      <c r="JO13" s="12"/>
      <c r="JP13" s="12"/>
      <c r="JQ13" s="12"/>
      <c r="JR13" s="12"/>
      <c r="JS13" s="12"/>
      <c r="JT13" s="12"/>
      <c r="JU13" s="12"/>
      <c r="JV13" s="12"/>
      <c r="JW13" s="12"/>
      <c r="JX13" s="12"/>
      <c r="JY13" s="12"/>
      <c r="JZ13" s="12"/>
      <c r="KA13" s="12"/>
      <c r="KB13" s="12"/>
      <c r="KC13" s="12"/>
      <c r="KD13" s="12"/>
      <c r="KE13" s="12"/>
      <c r="KF13" s="12"/>
      <c r="KG13" s="12"/>
      <c r="KH13" s="12"/>
      <c r="KI13" s="12"/>
      <c r="KJ13" s="12"/>
      <c r="KK13" s="12"/>
      <c r="KL13" s="12"/>
      <c r="KM13" s="12"/>
      <c r="KN13" s="12"/>
      <c r="KO13" s="12"/>
      <c r="KP13" s="12"/>
      <c r="KQ13" s="12"/>
      <c r="KR13" s="12"/>
      <c r="KS13" s="12"/>
      <c r="KT13" s="12"/>
      <c r="KU13" s="12"/>
      <c r="KV13" s="12"/>
      <c r="KW13" s="12"/>
      <c r="KX13" s="12"/>
      <c r="KY13" s="12"/>
      <c r="KZ13" s="12"/>
      <c r="LA13" s="12"/>
      <c r="LB13" s="12"/>
      <c r="LC13" s="12"/>
      <c r="LD13" s="12"/>
      <c r="LE13" s="12"/>
      <c r="LF13" s="12"/>
      <c r="LG13" s="12"/>
      <c r="LH13" s="12"/>
      <c r="LI13" s="12"/>
      <c r="LJ13" s="12"/>
      <c r="LK13" s="12"/>
      <c r="LL13" s="12"/>
      <c r="LM13" s="12"/>
      <c r="LN13" s="12"/>
      <c r="LO13" s="12"/>
      <c r="LP13" s="12"/>
      <c r="LQ13" s="12"/>
      <c r="LR13" s="12"/>
      <c r="LS13" s="12"/>
      <c r="LT13" s="12"/>
      <c r="LU13" s="12"/>
      <c r="LV13" s="12"/>
      <c r="LW13" s="12"/>
      <c r="LX13" s="12"/>
      <c r="LY13" s="12"/>
      <c r="LZ13" s="12"/>
      <c r="MA13" s="12"/>
      <c r="MB13" s="12"/>
      <c r="MC13" s="12"/>
      <c r="MD13" s="12"/>
      <c r="ME13" s="12"/>
      <c r="MF13" s="12"/>
      <c r="MG13" s="12"/>
      <c r="MH13" s="12"/>
      <c r="MI13" s="12"/>
      <c r="MJ13" s="12"/>
      <c r="MK13" s="12"/>
      <c r="ML13" s="12"/>
      <c r="MM13" s="12"/>
      <c r="MN13" s="12"/>
      <c r="MO13" s="12"/>
      <c r="MP13" s="12"/>
      <c r="MQ13" s="12"/>
      <c r="MR13" s="12"/>
      <c r="MS13" s="12"/>
      <c r="MT13" s="12"/>
      <c r="MU13" s="12"/>
      <c r="MV13" s="12"/>
      <c r="MW13" s="12"/>
      <c r="MX13" s="12"/>
      <c r="MY13" s="12"/>
      <c r="MZ13" s="12"/>
      <c r="NA13" s="12"/>
      <c r="NB13" s="12"/>
      <c r="NC13" s="12"/>
      <c r="ND13" s="12"/>
      <c r="NE13" s="12"/>
      <c r="NF13" s="12"/>
      <c r="NG13" s="12"/>
      <c r="NH13" s="12"/>
      <c r="NI13" s="12"/>
      <c r="NJ13" s="12"/>
      <c r="NK13" s="12"/>
      <c r="NL13" s="12"/>
      <c r="NM13" s="12"/>
      <c r="NN13" s="12"/>
      <c r="NO13" s="12"/>
      <c r="NP13" s="12"/>
      <c r="NQ13" s="12"/>
      <c r="NR13" s="12"/>
      <c r="NS13" s="12"/>
      <c r="NT13" s="12"/>
      <c r="NU13" s="12"/>
      <c r="NV13" s="12"/>
      <c r="NW13" s="12"/>
      <c r="NX13" s="12"/>
      <c r="NY13" s="12"/>
      <c r="NZ13" s="12"/>
      <c r="OA13" s="12"/>
      <c r="OB13" s="12"/>
      <c r="OC13" s="12"/>
      <c r="OD13" s="12"/>
      <c r="OE13" s="12"/>
      <c r="OF13" s="12"/>
      <c r="OG13" s="12"/>
      <c r="OH13" s="12"/>
      <c r="OI13" s="12"/>
      <c r="OJ13" s="12"/>
      <c r="OK13" s="12"/>
      <c r="OL13" s="12"/>
      <c r="OM13" s="12"/>
      <c r="ON13" s="12"/>
      <c r="OO13" s="12"/>
      <c r="OP13" s="12"/>
      <c r="OQ13" s="12"/>
      <c r="OR13" s="12"/>
      <c r="OS13" s="12"/>
      <c r="OT13" s="12"/>
      <c r="OU13" s="12"/>
      <c r="OV13" s="12"/>
      <c r="OW13" s="12"/>
      <c r="OX13" s="12"/>
      <c r="OY13" s="12"/>
      <c r="OZ13" s="12"/>
      <c r="PA13" s="12"/>
      <c r="PB13" s="12"/>
      <c r="PC13" s="12"/>
      <c r="PD13" s="12"/>
      <c r="PE13" s="12"/>
      <c r="PF13" s="12"/>
      <c r="PG13" s="12"/>
      <c r="PH13" s="12"/>
      <c r="PI13" s="12"/>
      <c r="PJ13" s="12"/>
      <c r="PK13" s="12"/>
      <c r="PL13" s="12"/>
      <c r="PM13" s="12"/>
      <c r="PN13" s="12"/>
      <c r="PO13" s="12"/>
      <c r="PP13" s="12"/>
      <c r="PQ13" s="12"/>
      <c r="PR13" s="12"/>
      <c r="PS13" s="12"/>
      <c r="PT13" s="12"/>
      <c r="PU13" s="12"/>
      <c r="PV13" s="12"/>
      <c r="PW13" s="12"/>
      <c r="PX13" s="12"/>
      <c r="PY13" s="12"/>
      <c r="PZ13" s="12"/>
      <c r="QA13" s="12"/>
      <c r="QB13" s="12"/>
      <c r="QC13" s="12"/>
      <c r="QD13" s="12"/>
      <c r="QE13" s="12"/>
      <c r="QF13" s="12"/>
      <c r="QG13" s="12"/>
      <c r="QH13" s="12"/>
      <c r="QI13" s="12"/>
      <c r="QJ13" s="12"/>
      <c r="QK13" s="12"/>
      <c r="QL13" s="12"/>
      <c r="QM13" s="12"/>
      <c r="QN13" s="12"/>
      <c r="QO13" s="12"/>
      <c r="QP13" s="12"/>
      <c r="QQ13" s="12"/>
      <c r="QR13" s="12"/>
      <c r="QS13" s="12"/>
      <c r="QT13" s="12"/>
      <c r="QU13" s="12"/>
      <c r="QV13" s="12"/>
      <c r="QW13" s="12"/>
      <c r="QX13" s="12"/>
      <c r="QY13" s="12"/>
      <c r="QZ13" s="12"/>
      <c r="RA13" s="12"/>
      <c r="RB13" s="12"/>
      <c r="RC13" s="12"/>
      <c r="RD13" s="12"/>
      <c r="RE13" s="12"/>
      <c r="RF13" s="12"/>
      <c r="RG13" s="12"/>
      <c r="RH13" s="12"/>
      <c r="RI13" s="12"/>
      <c r="RJ13" s="12"/>
      <c r="RK13" s="12"/>
      <c r="RL13" s="12"/>
      <c r="RM13" s="12"/>
      <c r="RN13" s="12"/>
      <c r="RO13" s="12"/>
      <c r="RP13" s="12"/>
      <c r="RQ13" s="12"/>
      <c r="RR13" s="12"/>
      <c r="RS13" s="12"/>
      <c r="RT13" s="12"/>
      <c r="RU13" s="12"/>
      <c r="RV13" s="12"/>
      <c r="RW13" s="12"/>
      <c r="RX13" s="12"/>
      <c r="RY13" s="12"/>
      <c r="RZ13" s="12"/>
      <c r="SA13" s="12"/>
      <c r="SB13" s="12"/>
      <c r="SC13" s="12"/>
      <c r="SD13" s="12"/>
      <c r="SE13" s="12"/>
      <c r="SF13" s="12"/>
      <c r="SG13" s="12"/>
      <c r="SH13" s="12"/>
      <c r="SI13" s="12"/>
      <c r="SJ13" s="12"/>
      <c r="SK13" s="12"/>
      <c r="SL13" s="12"/>
      <c r="SM13" s="12"/>
      <c r="SN13" s="12"/>
      <c r="SO13" s="12"/>
      <c r="SP13" s="12"/>
      <c r="SQ13" s="12"/>
      <c r="SR13" s="12"/>
      <c r="SS13" s="12"/>
      <c r="ST13" s="12"/>
      <c r="SU13" s="12"/>
      <c r="SV13" s="12"/>
      <c r="SW13" s="12"/>
      <c r="SX13" s="12"/>
      <c r="SY13" s="12"/>
      <c r="SZ13" s="12"/>
      <c r="TA13" s="12"/>
      <c r="TB13" s="12"/>
      <c r="TC13" s="12"/>
      <c r="TD13" s="12"/>
      <c r="TE13" s="12"/>
      <c r="TF13" s="12"/>
      <c r="TG13" s="12"/>
      <c r="TH13" s="12"/>
      <c r="TI13" s="12"/>
      <c r="TJ13" s="12"/>
      <c r="TK13" s="12"/>
      <c r="TL13" s="12"/>
      <c r="TM13" s="12"/>
      <c r="TN13" s="12"/>
      <c r="TO13" s="12"/>
      <c r="TP13" s="12"/>
      <c r="TQ13" s="12"/>
      <c r="TR13" s="12"/>
      <c r="TS13" s="12"/>
      <c r="TT13" s="12"/>
      <c r="TU13" s="12"/>
      <c r="TV13" s="12"/>
      <c r="TW13" s="12"/>
      <c r="TX13" s="12"/>
      <c r="TY13" s="12"/>
      <c r="TZ13" s="12"/>
      <c r="UA13" s="12"/>
      <c r="UB13" s="12"/>
      <c r="UC13" s="12"/>
      <c r="UD13" s="12"/>
      <c r="UE13" s="12"/>
      <c r="UF13" s="12"/>
      <c r="UG13" s="12"/>
      <c r="UH13" s="12"/>
      <c r="UI13" s="12"/>
      <c r="UJ13" s="12"/>
      <c r="UK13" s="12"/>
      <c r="UL13" s="12"/>
      <c r="UM13" s="12"/>
      <c r="UN13" s="12"/>
      <c r="UO13" s="12"/>
      <c r="UP13" s="12"/>
      <c r="UQ13" s="12"/>
      <c r="UR13" s="12"/>
      <c r="US13" s="12"/>
      <c r="UT13" s="12"/>
      <c r="UU13" s="12"/>
      <c r="UV13" s="12"/>
      <c r="UW13" s="12"/>
      <c r="UX13" s="12"/>
      <c r="UY13" s="12"/>
      <c r="UZ13" s="12"/>
      <c r="VA13" s="12"/>
      <c r="VB13" s="12"/>
      <c r="VC13" s="12"/>
      <c r="VD13" s="12"/>
      <c r="VE13" s="12"/>
      <c r="VF13" s="12"/>
      <c r="VG13" s="12"/>
      <c r="VH13" s="12"/>
      <c r="VI13" s="12"/>
      <c r="VJ13" s="12"/>
      <c r="VK13" s="12"/>
      <c r="VL13" s="12"/>
      <c r="VM13" s="12"/>
      <c r="VN13" s="12"/>
      <c r="VO13" s="12"/>
      <c r="VP13" s="12"/>
      <c r="VQ13" s="12"/>
      <c r="VR13" s="12"/>
      <c r="VS13" s="12"/>
      <c r="VT13" s="12"/>
      <c r="VU13" s="12"/>
      <c r="VV13" s="12"/>
      <c r="VW13" s="12"/>
      <c r="VX13" s="12"/>
      <c r="VY13" s="12"/>
      <c r="VZ13" s="12"/>
      <c r="WA13" s="12"/>
      <c r="WB13" s="12"/>
      <c r="WC13" s="12"/>
      <c r="WD13" s="12"/>
      <c r="WE13" s="12"/>
      <c r="WF13" s="12"/>
      <c r="WG13" s="12"/>
      <c r="WH13" s="12"/>
      <c r="WI13" s="12"/>
      <c r="WJ13" s="12"/>
      <c r="WK13" s="12"/>
      <c r="WL13" s="12"/>
      <c r="WM13" s="12"/>
      <c r="WN13" s="12"/>
      <c r="WO13" s="12"/>
      <c r="WP13" s="12"/>
      <c r="WQ13" s="12"/>
      <c r="WR13" s="12"/>
      <c r="WS13" s="12"/>
      <c r="WT13" s="12"/>
      <c r="WU13" s="12"/>
      <c r="WV13" s="12"/>
      <c r="WW13" s="12"/>
      <c r="WX13" s="12"/>
      <c r="WY13" s="12"/>
      <c r="WZ13" s="12"/>
      <c r="XA13" s="12"/>
      <c r="XB13" s="12"/>
      <c r="XC13" s="12"/>
      <c r="XD13" s="12"/>
      <c r="XE13" s="12"/>
      <c r="XF13" s="12"/>
      <c r="XG13" s="12"/>
      <c r="XH13" s="12"/>
      <c r="XI13" s="12"/>
      <c r="XJ13" s="12"/>
      <c r="XK13" s="12"/>
      <c r="XL13" s="12"/>
      <c r="XM13" s="12"/>
      <c r="XN13" s="12"/>
      <c r="XO13" s="12"/>
      <c r="XP13" s="12"/>
      <c r="XQ13" s="12"/>
      <c r="XR13" s="12"/>
      <c r="XS13" s="12"/>
      <c r="XT13" s="12"/>
      <c r="XU13" s="12"/>
      <c r="XV13" s="12"/>
      <c r="XW13" s="12"/>
      <c r="XX13" s="12"/>
      <c r="XY13" s="12"/>
      <c r="XZ13" s="12"/>
      <c r="YA13" s="12"/>
      <c r="YB13" s="12"/>
      <c r="YC13" s="12"/>
      <c r="YD13" s="12"/>
      <c r="YE13" s="12"/>
      <c r="YF13" s="12"/>
      <c r="YG13" s="12"/>
      <c r="YH13" s="12"/>
      <c r="YI13" s="12"/>
      <c r="YJ13" s="12"/>
      <c r="YK13" s="12"/>
      <c r="YL13" s="12"/>
      <c r="YM13" s="12"/>
      <c r="YN13" s="12"/>
      <c r="YO13" s="12"/>
      <c r="YP13" s="12"/>
      <c r="YQ13" s="12"/>
      <c r="YR13" s="12"/>
      <c r="YS13" s="12"/>
      <c r="YT13" s="12"/>
      <c r="YU13" s="12"/>
      <c r="YV13" s="12"/>
      <c r="YW13" s="12"/>
      <c r="YX13" s="12"/>
      <c r="YY13" s="12"/>
      <c r="YZ13" s="12"/>
      <c r="ZA13" s="12"/>
      <c r="ZB13" s="12"/>
      <c r="ZC13" s="12"/>
      <c r="ZD13" s="12"/>
      <c r="ZE13" s="12"/>
      <c r="ZF13" s="12"/>
      <c r="ZG13" s="12"/>
      <c r="ZH13" s="12"/>
      <c r="ZI13" s="12"/>
      <c r="ZJ13" s="12"/>
      <c r="ZK13" s="12"/>
      <c r="ZL13" s="12"/>
      <c r="ZM13" s="12"/>
      <c r="ZN13" s="12"/>
      <c r="ZO13" s="12"/>
      <c r="ZP13" s="12"/>
      <c r="ZQ13" s="12"/>
      <c r="ZR13" s="12"/>
      <c r="ZS13" s="12"/>
      <c r="ZT13" s="12"/>
      <c r="ZU13" s="12"/>
      <c r="ZV13" s="12"/>
      <c r="ZW13" s="12"/>
      <c r="ZX13" s="12"/>
      <c r="ZY13" s="12"/>
      <c r="ZZ13" s="12"/>
      <c r="AAA13" s="12"/>
      <c r="AAB13" s="12"/>
      <c r="AAC13" s="12"/>
      <c r="AAD13" s="12"/>
      <c r="AAE13" s="12"/>
      <c r="AAF13" s="12"/>
      <c r="AAG13" s="12"/>
      <c r="AAH13" s="12"/>
      <c r="AAI13" s="12"/>
      <c r="AAJ13" s="12"/>
      <c r="AAK13" s="12"/>
      <c r="AAL13" s="12"/>
      <c r="AAM13" s="12"/>
      <c r="AAN13" s="12"/>
      <c r="AAO13" s="12"/>
      <c r="AAP13" s="12"/>
      <c r="AAQ13" s="12"/>
      <c r="AAR13" s="12"/>
      <c r="AAS13" s="12"/>
      <c r="AAT13" s="12"/>
      <c r="AAU13" s="12"/>
      <c r="AAV13" s="12"/>
      <c r="AAW13" s="12"/>
      <c r="AAX13" s="12"/>
      <c r="AAY13" s="12"/>
      <c r="AAZ13" s="12"/>
      <c r="ABA13" s="12"/>
      <c r="ABB13" s="12"/>
      <c r="ABC13" s="12"/>
      <c r="ABD13" s="12"/>
      <c r="ABE13" s="12"/>
      <c r="ABF13" s="12"/>
      <c r="ABG13" s="12"/>
      <c r="ABH13" s="12"/>
      <c r="ABI13" s="12"/>
      <c r="ABJ13" s="12"/>
      <c r="ABK13" s="12"/>
      <c r="ABL13" s="12"/>
      <c r="ABM13" s="12"/>
      <c r="ABN13" s="12"/>
      <c r="ABO13" s="12"/>
      <c r="ABP13" s="12"/>
      <c r="ABQ13" s="12"/>
      <c r="ABR13" s="12"/>
      <c r="ABS13" s="12"/>
      <c r="ABT13" s="12"/>
      <c r="ABU13" s="12"/>
      <c r="ABV13" s="12"/>
      <c r="ABW13" s="12"/>
      <c r="ABX13" s="12"/>
      <c r="ABY13" s="12"/>
      <c r="ABZ13" s="12"/>
      <c r="ACA13" s="12"/>
      <c r="ACB13" s="12"/>
      <c r="ACC13" s="12"/>
      <c r="ACD13" s="12"/>
      <c r="ACE13" s="12"/>
      <c r="ACF13" s="12"/>
      <c r="ACG13" s="12"/>
      <c r="ACH13" s="12"/>
      <c r="ACI13" s="12"/>
      <c r="ACJ13" s="12"/>
      <c r="ACK13" s="12"/>
      <c r="ACL13" s="12"/>
      <c r="ACM13" s="12"/>
      <c r="ACN13" s="12"/>
      <c r="ACO13" s="12"/>
      <c r="ACP13" s="12"/>
      <c r="ACQ13" s="12"/>
      <c r="ACR13" s="12"/>
      <c r="ACS13" s="12"/>
      <c r="ACT13" s="12"/>
      <c r="ACU13" s="12"/>
      <c r="ACV13" s="12"/>
      <c r="ACW13" s="12"/>
      <c r="ACX13" s="12"/>
      <c r="ACY13" s="12"/>
      <c r="ACZ13" s="12"/>
      <c r="ADA13" s="12"/>
      <c r="ADB13" s="12"/>
      <c r="ADC13" s="12"/>
      <c r="ADD13" s="12"/>
      <c r="ADE13" s="12"/>
      <c r="ADF13" s="12"/>
      <c r="ADG13" s="12"/>
      <c r="ADH13" s="12"/>
      <c r="ADI13" s="12"/>
      <c r="ADJ13" s="12"/>
      <c r="ADK13" s="12"/>
      <c r="ADL13" s="12"/>
      <c r="ADM13" s="12"/>
      <c r="ADN13" s="12"/>
      <c r="ADO13" s="12"/>
      <c r="ADP13" s="12"/>
      <c r="ADQ13" s="12"/>
      <c r="ADR13" s="12"/>
      <c r="ADS13" s="12"/>
      <c r="ADT13" s="12"/>
      <c r="ADU13" s="12"/>
      <c r="ADV13" s="12"/>
      <c r="ADW13" s="12"/>
      <c r="ADX13" s="12"/>
      <c r="ADY13" s="12"/>
      <c r="ADZ13" s="12"/>
      <c r="AEA13" s="12"/>
      <c r="AEB13" s="12"/>
      <c r="AEC13" s="12"/>
      <c r="AED13" s="12"/>
      <c r="AEE13" s="12"/>
      <c r="AEF13" s="12"/>
      <c r="AEG13" s="12"/>
      <c r="AEH13" s="12"/>
      <c r="AEI13" s="12"/>
      <c r="AEJ13" s="12"/>
      <c r="AEK13" s="12"/>
      <c r="AEL13" s="12"/>
      <c r="AEM13" s="12"/>
      <c r="AEN13" s="12"/>
      <c r="AEO13" s="12"/>
      <c r="AEP13" s="12"/>
      <c r="AEQ13" s="12"/>
      <c r="AER13" s="12"/>
      <c r="AES13" s="12"/>
      <c r="AET13" s="12"/>
      <c r="AEU13" s="12"/>
      <c r="AEV13" s="12"/>
      <c r="AEW13" s="12"/>
      <c r="AEX13" s="12"/>
      <c r="AEY13" s="12"/>
      <c r="AEZ13" s="12"/>
      <c r="AFA13" s="12"/>
      <c r="AFB13" s="12"/>
      <c r="AFC13" s="12"/>
      <c r="AFD13" s="12"/>
      <c r="AFE13" s="12"/>
      <c r="AFF13" s="12"/>
      <c r="AFG13" s="12"/>
      <c r="AFH13" s="12"/>
      <c r="AFI13" s="12"/>
      <c r="AFJ13" s="12"/>
      <c r="AFK13" s="12"/>
      <c r="AFL13" s="12"/>
      <c r="AFM13" s="12"/>
      <c r="AFN13" s="12"/>
      <c r="AFO13" s="12"/>
      <c r="AFP13" s="12"/>
      <c r="AFQ13" s="12"/>
      <c r="AFR13" s="12"/>
      <c r="AFS13" s="12"/>
      <c r="AFT13" s="12"/>
      <c r="AFU13" s="12"/>
      <c r="AFV13" s="12"/>
      <c r="AFW13" s="12"/>
      <c r="AFX13" s="12"/>
      <c r="AFY13" s="12"/>
      <c r="AFZ13" s="12"/>
      <c r="AGA13" s="12"/>
      <c r="AGB13" s="12"/>
      <c r="AGC13" s="12"/>
      <c r="AGD13" s="12"/>
      <c r="AGE13" s="12"/>
      <c r="AGF13" s="12"/>
      <c r="AGG13" s="12"/>
      <c r="AGH13" s="12"/>
      <c r="AGI13" s="12"/>
      <c r="AGJ13" s="12"/>
      <c r="AGK13" s="12"/>
      <c r="AGL13" s="12"/>
      <c r="AGM13" s="12"/>
      <c r="AGN13" s="12"/>
      <c r="AGO13" s="12"/>
      <c r="AGP13" s="12"/>
      <c r="AGQ13" s="12"/>
      <c r="AGR13" s="12"/>
      <c r="AGS13" s="12"/>
      <c r="AGT13" s="12"/>
      <c r="AGU13" s="12"/>
      <c r="AGV13" s="12"/>
      <c r="AGW13" s="12"/>
      <c r="AGX13" s="12"/>
      <c r="AGY13" s="12"/>
      <c r="AGZ13" s="12"/>
      <c r="AHA13" s="12"/>
      <c r="AHB13" s="12"/>
      <c r="AHC13" s="12"/>
      <c r="AHD13" s="12"/>
      <c r="AHE13" s="12"/>
      <c r="AHF13" s="12"/>
      <c r="AHG13" s="12"/>
      <c r="AHH13" s="12"/>
      <c r="AHI13" s="12"/>
      <c r="AHJ13" s="12"/>
      <c r="AHK13" s="12"/>
      <c r="AHL13" s="12"/>
      <c r="AHM13" s="12"/>
      <c r="AHN13" s="12"/>
      <c r="AHO13" s="12"/>
      <c r="AHP13" s="12"/>
      <c r="AHQ13" s="12"/>
      <c r="AHR13" s="12"/>
      <c r="AHS13" s="12"/>
      <c r="AHT13" s="12"/>
      <c r="AHU13" s="12"/>
      <c r="AHV13" s="12"/>
      <c r="AHW13" s="12"/>
      <c r="AHX13" s="12"/>
      <c r="AHY13" s="12"/>
      <c r="AHZ13" s="12"/>
      <c r="AIA13" s="12"/>
      <c r="AIB13" s="12"/>
      <c r="AIC13" s="12"/>
      <c r="AID13" s="12"/>
      <c r="AIE13" s="12"/>
      <c r="AIF13" s="12"/>
      <c r="AIG13" s="12"/>
      <c r="AIH13" s="12"/>
      <c r="AII13" s="12"/>
      <c r="AIJ13" s="12"/>
      <c r="AIK13" s="12"/>
      <c r="AIL13" s="12"/>
      <c r="AIM13" s="12"/>
      <c r="AIN13" s="12"/>
      <c r="AIO13" s="12"/>
      <c r="AIP13" s="12"/>
      <c r="AIQ13" s="12"/>
      <c r="AIR13" s="12"/>
      <c r="AIS13" s="12"/>
      <c r="AIT13" s="12"/>
      <c r="AIU13" s="12"/>
      <c r="AIV13" s="12"/>
      <c r="AIW13" s="12"/>
      <c r="AIX13" s="12"/>
      <c r="AIY13" s="12"/>
      <c r="AIZ13" s="12"/>
      <c r="AJA13" s="12"/>
      <c r="AJB13" s="12"/>
      <c r="AJC13" s="12"/>
      <c r="AJD13" s="12"/>
      <c r="AJE13" s="12"/>
      <c r="AJF13" s="12"/>
      <c r="AJG13" s="12"/>
      <c r="AJH13" s="12"/>
      <c r="AJI13" s="12"/>
      <c r="AJJ13" s="12"/>
      <c r="AJK13" s="12"/>
      <c r="AJL13" s="12"/>
      <c r="AJM13" s="12"/>
      <c r="AJN13" s="12"/>
      <c r="AJO13" s="12"/>
      <c r="AJP13" s="12"/>
      <c r="AJQ13" s="12"/>
      <c r="AJR13" s="12"/>
      <c r="AJS13" s="12"/>
      <c r="AJT13" s="12"/>
      <c r="AJU13" s="12"/>
      <c r="AJV13" s="12"/>
      <c r="AJW13" s="12"/>
      <c r="AJX13" s="12"/>
      <c r="AJY13" s="12"/>
      <c r="AJZ13" s="12"/>
      <c r="AKA13" s="12"/>
      <c r="AKB13" s="12"/>
      <c r="AKC13" s="12"/>
      <c r="AKD13" s="12"/>
      <c r="AKE13" s="12"/>
      <c r="AKF13" s="12"/>
      <c r="AKG13" s="12"/>
      <c r="AKH13" s="12"/>
      <c r="AKI13" s="12"/>
      <c r="AKJ13" s="12"/>
      <c r="AKK13" s="12"/>
      <c r="AKL13" s="12"/>
      <c r="AKM13" s="12"/>
      <c r="AKN13" s="12"/>
      <c r="AKO13" s="12"/>
      <c r="AKP13" s="12"/>
      <c r="AKQ13" s="12"/>
      <c r="AKR13" s="12"/>
      <c r="AKS13" s="12"/>
      <c r="AKT13" s="12"/>
      <c r="AKU13" s="12"/>
      <c r="AKV13" s="12"/>
      <c r="AKW13" s="12"/>
      <c r="AKX13" s="12"/>
      <c r="AKY13" s="12"/>
      <c r="AKZ13" s="12"/>
      <c r="ALA13" s="12"/>
      <c r="ALB13" s="12"/>
      <c r="ALC13" s="12"/>
      <c r="ALD13" s="12"/>
      <c r="ALE13" s="12"/>
      <c r="ALF13" s="12"/>
      <c r="ALG13" s="12"/>
      <c r="ALH13" s="12"/>
      <c r="ALI13" s="12"/>
      <c r="ALJ13" s="12"/>
      <c r="ALK13" s="12"/>
      <c r="ALL13" s="12"/>
      <c r="ALM13" s="12"/>
      <c r="ALN13" s="12"/>
      <c r="ALO13" s="12"/>
      <c r="ALP13" s="12"/>
      <c r="ALQ13" s="12"/>
      <c r="ALR13" s="12"/>
      <c r="ALS13" s="12"/>
      <c r="ALT13" s="12"/>
      <c r="ALU13" s="12"/>
      <c r="ALV13" s="12"/>
      <c r="ALW13" s="12"/>
      <c r="ALX13" s="12"/>
      <c r="ALY13" s="12"/>
      <c r="ALZ13" s="12"/>
      <c r="AMA13" s="12"/>
      <c r="AMB13" s="12"/>
      <c r="AMC13" s="12"/>
      <c r="AMD13" s="12"/>
      <c r="AME13" s="12"/>
    </row>
    <row r="14" spans="1:1019" s="57" customFormat="1" ht="65.25" customHeight="1">
      <c r="A14" s="5">
        <v>11</v>
      </c>
      <c r="B14" s="194" t="s">
        <v>208</v>
      </c>
      <c r="C14" s="420" t="s">
        <v>28</v>
      </c>
      <c r="D14" s="428">
        <v>100</v>
      </c>
      <c r="E14" s="421"/>
      <c r="F14" s="578">
        <f t="shared" si="0"/>
        <v>0</v>
      </c>
      <c r="G14" s="573">
        <v>0.08</v>
      </c>
      <c r="H14" s="713">
        <f t="shared" si="1"/>
        <v>0</v>
      </c>
      <c r="I14" s="788"/>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c r="IW14" s="56"/>
      <c r="IX14" s="56"/>
      <c r="IY14" s="56"/>
      <c r="IZ14" s="56"/>
      <c r="JA14" s="56"/>
      <c r="JB14" s="56"/>
      <c r="JC14" s="56"/>
      <c r="JD14" s="56"/>
      <c r="JE14" s="56"/>
      <c r="JF14" s="56"/>
      <c r="JG14" s="56"/>
      <c r="JH14" s="56"/>
      <c r="JI14" s="56"/>
      <c r="JJ14" s="56"/>
      <c r="JK14" s="56"/>
      <c r="JL14" s="56"/>
      <c r="JM14" s="56"/>
      <c r="JN14" s="56"/>
      <c r="JO14" s="56"/>
      <c r="JP14" s="56"/>
      <c r="JQ14" s="56"/>
      <c r="JR14" s="56"/>
      <c r="JS14" s="56"/>
      <c r="JT14" s="56"/>
      <c r="JU14" s="56"/>
      <c r="JV14" s="56"/>
      <c r="JW14" s="56"/>
      <c r="JX14" s="56"/>
      <c r="JY14" s="56"/>
      <c r="JZ14" s="56"/>
      <c r="KA14" s="56"/>
      <c r="KB14" s="56"/>
      <c r="KC14" s="56"/>
      <c r="KD14" s="56"/>
      <c r="KE14" s="56"/>
      <c r="KF14" s="56"/>
      <c r="KG14" s="56"/>
      <c r="KH14" s="56"/>
      <c r="KI14" s="56"/>
      <c r="KJ14" s="56"/>
      <c r="KK14" s="56"/>
      <c r="KL14" s="56"/>
      <c r="KM14" s="56"/>
      <c r="KN14" s="56"/>
      <c r="KO14" s="56"/>
      <c r="KP14" s="56"/>
      <c r="KQ14" s="56"/>
      <c r="KR14" s="56"/>
      <c r="KS14" s="56"/>
      <c r="KT14" s="56"/>
      <c r="KU14" s="56"/>
      <c r="KV14" s="56"/>
      <c r="KW14" s="56"/>
      <c r="KX14" s="56"/>
      <c r="KY14" s="56"/>
      <c r="KZ14" s="56"/>
      <c r="LA14" s="56"/>
      <c r="LB14" s="56"/>
      <c r="LC14" s="56"/>
      <c r="LD14" s="56"/>
      <c r="LE14" s="56"/>
      <c r="LF14" s="56"/>
      <c r="LG14" s="56"/>
      <c r="LH14" s="56"/>
      <c r="LI14" s="56"/>
      <c r="LJ14" s="56"/>
      <c r="LK14" s="56"/>
      <c r="LL14" s="56"/>
      <c r="LM14" s="56"/>
      <c r="LN14" s="56"/>
      <c r="LO14" s="56"/>
      <c r="LP14" s="56"/>
      <c r="LQ14" s="56"/>
      <c r="LR14" s="56"/>
      <c r="LS14" s="56"/>
      <c r="LT14" s="56"/>
      <c r="LU14" s="56"/>
      <c r="LV14" s="56"/>
      <c r="LW14" s="56"/>
      <c r="LX14" s="56"/>
      <c r="LY14" s="56"/>
      <c r="LZ14" s="56"/>
      <c r="MA14" s="56"/>
      <c r="MB14" s="56"/>
      <c r="MC14" s="56"/>
      <c r="MD14" s="56"/>
      <c r="ME14" s="56"/>
      <c r="MF14" s="56"/>
      <c r="MG14" s="56"/>
      <c r="MH14" s="56"/>
      <c r="MI14" s="56"/>
      <c r="MJ14" s="56"/>
      <c r="MK14" s="56"/>
      <c r="ML14" s="56"/>
      <c r="MM14" s="56"/>
      <c r="MN14" s="56"/>
      <c r="MO14" s="56"/>
      <c r="MP14" s="56"/>
      <c r="MQ14" s="56"/>
      <c r="MR14" s="56"/>
      <c r="MS14" s="56"/>
      <c r="MT14" s="56"/>
      <c r="MU14" s="56"/>
      <c r="MV14" s="56"/>
      <c r="MW14" s="56"/>
      <c r="MX14" s="56"/>
      <c r="MY14" s="56"/>
      <c r="MZ14" s="56"/>
      <c r="NA14" s="56"/>
      <c r="NB14" s="56"/>
      <c r="NC14" s="56"/>
      <c r="ND14" s="56"/>
      <c r="NE14" s="56"/>
      <c r="NF14" s="56"/>
      <c r="NG14" s="56"/>
      <c r="NH14" s="56"/>
      <c r="NI14" s="56"/>
      <c r="NJ14" s="56"/>
      <c r="NK14" s="56"/>
      <c r="NL14" s="56"/>
      <c r="NM14" s="56"/>
      <c r="NN14" s="56"/>
      <c r="NO14" s="56"/>
      <c r="NP14" s="56"/>
      <c r="NQ14" s="56"/>
      <c r="NR14" s="56"/>
      <c r="NS14" s="56"/>
      <c r="NT14" s="56"/>
      <c r="NU14" s="56"/>
      <c r="NV14" s="56"/>
      <c r="NW14" s="56"/>
      <c r="NX14" s="56"/>
      <c r="NY14" s="56"/>
      <c r="NZ14" s="56"/>
      <c r="OA14" s="56"/>
      <c r="OB14" s="56"/>
      <c r="OC14" s="56"/>
      <c r="OD14" s="56"/>
      <c r="OE14" s="56"/>
      <c r="OF14" s="56"/>
      <c r="OG14" s="56"/>
      <c r="OH14" s="56"/>
      <c r="OI14" s="56"/>
      <c r="OJ14" s="56"/>
      <c r="OK14" s="56"/>
      <c r="OL14" s="56"/>
      <c r="OM14" s="56"/>
      <c r="ON14" s="56"/>
      <c r="OO14" s="56"/>
      <c r="OP14" s="56"/>
      <c r="OQ14" s="56"/>
      <c r="OR14" s="56"/>
      <c r="OS14" s="56"/>
      <c r="OT14" s="56"/>
      <c r="OU14" s="56"/>
      <c r="OV14" s="56"/>
      <c r="OW14" s="56"/>
      <c r="OX14" s="56"/>
      <c r="OY14" s="56"/>
      <c r="OZ14" s="56"/>
      <c r="PA14" s="56"/>
      <c r="PB14" s="56"/>
      <c r="PC14" s="56"/>
      <c r="PD14" s="56"/>
      <c r="PE14" s="56"/>
      <c r="PF14" s="56"/>
      <c r="PG14" s="56"/>
      <c r="PH14" s="56"/>
      <c r="PI14" s="56"/>
      <c r="PJ14" s="56"/>
      <c r="PK14" s="56"/>
      <c r="PL14" s="56"/>
      <c r="PM14" s="56"/>
      <c r="PN14" s="56"/>
      <c r="PO14" s="56"/>
      <c r="PP14" s="56"/>
      <c r="PQ14" s="56"/>
      <c r="PR14" s="56"/>
      <c r="PS14" s="56"/>
      <c r="PT14" s="56"/>
      <c r="PU14" s="56"/>
      <c r="PV14" s="56"/>
      <c r="PW14" s="56"/>
      <c r="PX14" s="56"/>
      <c r="PY14" s="56"/>
      <c r="PZ14" s="56"/>
      <c r="QA14" s="56"/>
      <c r="QB14" s="56"/>
      <c r="QC14" s="56"/>
      <c r="QD14" s="56"/>
      <c r="QE14" s="56"/>
      <c r="QF14" s="56"/>
      <c r="QG14" s="56"/>
      <c r="QH14" s="56"/>
      <c r="QI14" s="56"/>
      <c r="QJ14" s="56"/>
      <c r="QK14" s="56"/>
      <c r="QL14" s="56"/>
      <c r="QM14" s="56"/>
      <c r="QN14" s="56"/>
      <c r="QO14" s="56"/>
      <c r="QP14" s="56"/>
      <c r="QQ14" s="56"/>
      <c r="QR14" s="56"/>
      <c r="QS14" s="56"/>
      <c r="QT14" s="56"/>
      <c r="QU14" s="56"/>
      <c r="QV14" s="56"/>
      <c r="QW14" s="56"/>
      <c r="QX14" s="56"/>
      <c r="QY14" s="56"/>
      <c r="QZ14" s="56"/>
      <c r="RA14" s="56"/>
      <c r="RB14" s="56"/>
      <c r="RC14" s="56"/>
      <c r="RD14" s="56"/>
      <c r="RE14" s="56"/>
      <c r="RF14" s="56"/>
      <c r="RG14" s="56"/>
      <c r="RH14" s="56"/>
      <c r="RI14" s="56"/>
      <c r="RJ14" s="56"/>
      <c r="RK14" s="56"/>
      <c r="RL14" s="56"/>
      <c r="RM14" s="56"/>
      <c r="RN14" s="56"/>
      <c r="RO14" s="56"/>
      <c r="RP14" s="56"/>
      <c r="RQ14" s="56"/>
      <c r="RR14" s="56"/>
      <c r="RS14" s="56"/>
      <c r="RT14" s="56"/>
      <c r="RU14" s="56"/>
      <c r="RV14" s="56"/>
      <c r="RW14" s="56"/>
      <c r="RX14" s="56"/>
      <c r="RY14" s="56"/>
      <c r="RZ14" s="56"/>
      <c r="SA14" s="56"/>
      <c r="SB14" s="56"/>
      <c r="SC14" s="56"/>
      <c r="SD14" s="56"/>
      <c r="SE14" s="56"/>
      <c r="SF14" s="56"/>
      <c r="SG14" s="56"/>
      <c r="SH14" s="56"/>
      <c r="SI14" s="56"/>
      <c r="SJ14" s="56"/>
      <c r="SK14" s="56"/>
      <c r="SL14" s="56"/>
      <c r="SM14" s="56"/>
      <c r="SN14" s="56"/>
      <c r="SO14" s="56"/>
      <c r="SP14" s="56"/>
      <c r="SQ14" s="56"/>
      <c r="SR14" s="56"/>
      <c r="SS14" s="56"/>
      <c r="ST14" s="56"/>
      <c r="SU14" s="56"/>
      <c r="SV14" s="56"/>
      <c r="SW14" s="56"/>
      <c r="SX14" s="56"/>
      <c r="SY14" s="56"/>
      <c r="SZ14" s="56"/>
      <c r="TA14" s="56"/>
      <c r="TB14" s="56"/>
      <c r="TC14" s="56"/>
      <c r="TD14" s="56"/>
      <c r="TE14" s="56"/>
      <c r="TF14" s="56"/>
      <c r="TG14" s="56"/>
      <c r="TH14" s="56"/>
      <c r="TI14" s="56"/>
      <c r="TJ14" s="56"/>
      <c r="TK14" s="56"/>
      <c r="TL14" s="56"/>
      <c r="TM14" s="56"/>
      <c r="TN14" s="56"/>
      <c r="TO14" s="56"/>
      <c r="TP14" s="56"/>
      <c r="TQ14" s="56"/>
      <c r="TR14" s="56"/>
      <c r="TS14" s="56"/>
      <c r="TT14" s="56"/>
      <c r="TU14" s="56"/>
      <c r="TV14" s="56"/>
      <c r="TW14" s="56"/>
      <c r="TX14" s="56"/>
      <c r="TY14" s="56"/>
      <c r="TZ14" s="56"/>
      <c r="UA14" s="56"/>
      <c r="UB14" s="56"/>
      <c r="UC14" s="56"/>
      <c r="UD14" s="56"/>
      <c r="UE14" s="56"/>
      <c r="UF14" s="56"/>
      <c r="UG14" s="56"/>
      <c r="UH14" s="56"/>
      <c r="UI14" s="56"/>
      <c r="UJ14" s="56"/>
      <c r="UK14" s="56"/>
      <c r="UL14" s="56"/>
      <c r="UM14" s="56"/>
      <c r="UN14" s="56"/>
      <c r="UO14" s="56"/>
      <c r="UP14" s="56"/>
      <c r="UQ14" s="56"/>
      <c r="UR14" s="56"/>
      <c r="US14" s="56"/>
      <c r="UT14" s="56"/>
      <c r="UU14" s="56"/>
      <c r="UV14" s="56"/>
      <c r="UW14" s="56"/>
      <c r="UX14" s="56"/>
      <c r="UY14" s="56"/>
      <c r="UZ14" s="56"/>
      <c r="VA14" s="56"/>
      <c r="VB14" s="56"/>
      <c r="VC14" s="56"/>
      <c r="VD14" s="56"/>
      <c r="VE14" s="56"/>
      <c r="VF14" s="56"/>
      <c r="VG14" s="56"/>
      <c r="VH14" s="56"/>
      <c r="VI14" s="56"/>
      <c r="VJ14" s="56"/>
      <c r="VK14" s="56"/>
      <c r="VL14" s="56"/>
      <c r="VM14" s="56"/>
      <c r="VN14" s="56"/>
      <c r="VO14" s="56"/>
      <c r="VP14" s="56"/>
      <c r="VQ14" s="56"/>
      <c r="VR14" s="56"/>
      <c r="VS14" s="56"/>
      <c r="VT14" s="56"/>
      <c r="VU14" s="56"/>
      <c r="VV14" s="56"/>
      <c r="VW14" s="56"/>
      <c r="VX14" s="56"/>
      <c r="VY14" s="56"/>
      <c r="VZ14" s="56"/>
      <c r="WA14" s="56"/>
      <c r="WB14" s="56"/>
      <c r="WC14" s="56"/>
      <c r="WD14" s="56"/>
      <c r="WE14" s="56"/>
      <c r="WF14" s="56"/>
      <c r="WG14" s="56"/>
      <c r="WH14" s="56"/>
      <c r="WI14" s="56"/>
      <c r="WJ14" s="56"/>
      <c r="WK14" s="56"/>
      <c r="WL14" s="56"/>
      <c r="WM14" s="56"/>
      <c r="WN14" s="56"/>
      <c r="WO14" s="56"/>
      <c r="WP14" s="56"/>
      <c r="WQ14" s="56"/>
      <c r="WR14" s="56"/>
      <c r="WS14" s="56"/>
      <c r="WT14" s="56"/>
      <c r="WU14" s="56"/>
      <c r="WV14" s="56"/>
      <c r="WW14" s="56"/>
      <c r="WX14" s="56"/>
      <c r="WY14" s="56"/>
      <c r="WZ14" s="56"/>
      <c r="XA14" s="56"/>
      <c r="XB14" s="56"/>
      <c r="XC14" s="56"/>
      <c r="XD14" s="56"/>
      <c r="XE14" s="56"/>
      <c r="XF14" s="56"/>
      <c r="XG14" s="56"/>
      <c r="XH14" s="56"/>
      <c r="XI14" s="56"/>
      <c r="XJ14" s="56"/>
      <c r="XK14" s="56"/>
      <c r="XL14" s="56"/>
      <c r="XM14" s="56"/>
      <c r="XN14" s="56"/>
      <c r="XO14" s="56"/>
      <c r="XP14" s="56"/>
      <c r="XQ14" s="56"/>
      <c r="XR14" s="56"/>
      <c r="XS14" s="56"/>
      <c r="XT14" s="56"/>
      <c r="XU14" s="56"/>
      <c r="XV14" s="56"/>
      <c r="XW14" s="56"/>
      <c r="XX14" s="56"/>
      <c r="XY14" s="56"/>
      <c r="XZ14" s="56"/>
      <c r="YA14" s="56"/>
      <c r="YB14" s="56"/>
      <c r="YC14" s="56"/>
      <c r="YD14" s="56"/>
      <c r="YE14" s="56"/>
      <c r="YF14" s="56"/>
      <c r="YG14" s="56"/>
      <c r="YH14" s="56"/>
      <c r="YI14" s="56"/>
      <c r="YJ14" s="56"/>
      <c r="YK14" s="56"/>
      <c r="YL14" s="56"/>
      <c r="YM14" s="56"/>
      <c r="YN14" s="56"/>
      <c r="YO14" s="56"/>
      <c r="YP14" s="56"/>
      <c r="YQ14" s="56"/>
      <c r="YR14" s="56"/>
      <c r="YS14" s="56"/>
      <c r="YT14" s="56"/>
      <c r="YU14" s="56"/>
      <c r="YV14" s="56"/>
      <c r="YW14" s="56"/>
      <c r="YX14" s="56"/>
      <c r="YY14" s="56"/>
      <c r="YZ14" s="56"/>
      <c r="ZA14" s="56"/>
      <c r="ZB14" s="56"/>
      <c r="ZC14" s="56"/>
      <c r="ZD14" s="56"/>
      <c r="ZE14" s="56"/>
      <c r="ZF14" s="56"/>
      <c r="ZG14" s="56"/>
      <c r="ZH14" s="56"/>
      <c r="ZI14" s="56"/>
      <c r="ZJ14" s="56"/>
      <c r="ZK14" s="56"/>
      <c r="ZL14" s="56"/>
      <c r="ZM14" s="56"/>
      <c r="ZN14" s="56"/>
      <c r="ZO14" s="56"/>
      <c r="ZP14" s="56"/>
      <c r="ZQ14" s="56"/>
      <c r="ZR14" s="56"/>
      <c r="ZS14" s="56"/>
      <c r="ZT14" s="56"/>
      <c r="ZU14" s="56"/>
      <c r="ZV14" s="56"/>
      <c r="ZW14" s="56"/>
      <c r="ZX14" s="56"/>
      <c r="ZY14" s="56"/>
      <c r="ZZ14" s="56"/>
      <c r="AAA14" s="56"/>
      <c r="AAB14" s="56"/>
      <c r="AAC14" s="56"/>
      <c r="AAD14" s="56"/>
      <c r="AAE14" s="56"/>
      <c r="AAF14" s="56"/>
      <c r="AAG14" s="56"/>
      <c r="AAH14" s="56"/>
      <c r="AAI14" s="56"/>
      <c r="AAJ14" s="56"/>
      <c r="AAK14" s="56"/>
      <c r="AAL14" s="56"/>
      <c r="AAM14" s="56"/>
      <c r="AAN14" s="56"/>
      <c r="AAO14" s="56"/>
      <c r="AAP14" s="56"/>
      <c r="AAQ14" s="56"/>
      <c r="AAR14" s="56"/>
      <c r="AAS14" s="56"/>
      <c r="AAT14" s="56"/>
      <c r="AAU14" s="56"/>
      <c r="AAV14" s="56"/>
      <c r="AAW14" s="56"/>
      <c r="AAX14" s="56"/>
      <c r="AAY14" s="56"/>
      <c r="AAZ14" s="56"/>
      <c r="ABA14" s="56"/>
      <c r="ABB14" s="56"/>
      <c r="ABC14" s="56"/>
      <c r="ABD14" s="56"/>
      <c r="ABE14" s="56"/>
      <c r="ABF14" s="56"/>
      <c r="ABG14" s="56"/>
      <c r="ABH14" s="56"/>
      <c r="ABI14" s="56"/>
      <c r="ABJ14" s="56"/>
      <c r="ABK14" s="56"/>
      <c r="ABL14" s="56"/>
      <c r="ABM14" s="56"/>
      <c r="ABN14" s="56"/>
      <c r="ABO14" s="56"/>
      <c r="ABP14" s="56"/>
      <c r="ABQ14" s="56"/>
      <c r="ABR14" s="56"/>
      <c r="ABS14" s="56"/>
      <c r="ABT14" s="56"/>
      <c r="ABU14" s="56"/>
      <c r="ABV14" s="56"/>
      <c r="ABW14" s="56"/>
      <c r="ABX14" s="56"/>
      <c r="ABY14" s="56"/>
      <c r="ABZ14" s="56"/>
      <c r="ACA14" s="56"/>
      <c r="ACB14" s="56"/>
      <c r="ACC14" s="56"/>
      <c r="ACD14" s="56"/>
      <c r="ACE14" s="56"/>
      <c r="ACF14" s="56"/>
      <c r="ACG14" s="56"/>
      <c r="ACH14" s="56"/>
      <c r="ACI14" s="56"/>
      <c r="ACJ14" s="56"/>
      <c r="ACK14" s="56"/>
      <c r="ACL14" s="56"/>
      <c r="ACM14" s="56"/>
      <c r="ACN14" s="56"/>
      <c r="ACO14" s="56"/>
      <c r="ACP14" s="56"/>
      <c r="ACQ14" s="56"/>
      <c r="ACR14" s="56"/>
      <c r="ACS14" s="56"/>
      <c r="ACT14" s="56"/>
      <c r="ACU14" s="56"/>
      <c r="ACV14" s="56"/>
      <c r="ACW14" s="56"/>
      <c r="ACX14" s="56"/>
      <c r="ACY14" s="56"/>
      <c r="ACZ14" s="56"/>
      <c r="ADA14" s="56"/>
      <c r="ADB14" s="56"/>
      <c r="ADC14" s="56"/>
      <c r="ADD14" s="56"/>
      <c r="ADE14" s="56"/>
      <c r="ADF14" s="56"/>
      <c r="ADG14" s="56"/>
      <c r="ADH14" s="56"/>
      <c r="ADI14" s="56"/>
      <c r="ADJ14" s="56"/>
      <c r="ADK14" s="56"/>
      <c r="ADL14" s="56"/>
      <c r="ADM14" s="56"/>
      <c r="ADN14" s="56"/>
      <c r="ADO14" s="56"/>
      <c r="ADP14" s="56"/>
      <c r="ADQ14" s="56"/>
      <c r="ADR14" s="56"/>
      <c r="ADS14" s="56"/>
      <c r="ADT14" s="56"/>
      <c r="ADU14" s="56"/>
      <c r="ADV14" s="56"/>
      <c r="ADW14" s="56"/>
      <c r="ADX14" s="56"/>
      <c r="ADY14" s="56"/>
      <c r="ADZ14" s="56"/>
      <c r="AEA14" s="56"/>
      <c r="AEB14" s="56"/>
      <c r="AEC14" s="56"/>
      <c r="AED14" s="56"/>
      <c r="AEE14" s="56"/>
      <c r="AEF14" s="56"/>
      <c r="AEG14" s="56"/>
      <c r="AEH14" s="56"/>
      <c r="AEI14" s="56"/>
      <c r="AEJ14" s="56"/>
      <c r="AEK14" s="56"/>
      <c r="AEL14" s="56"/>
      <c r="AEM14" s="56"/>
      <c r="AEN14" s="56"/>
      <c r="AEO14" s="56"/>
      <c r="AEP14" s="56"/>
      <c r="AEQ14" s="56"/>
      <c r="AER14" s="56"/>
      <c r="AES14" s="56"/>
      <c r="AET14" s="56"/>
      <c r="AEU14" s="56"/>
      <c r="AEV14" s="56"/>
      <c r="AEW14" s="56"/>
      <c r="AEX14" s="56"/>
      <c r="AEY14" s="56"/>
      <c r="AEZ14" s="56"/>
      <c r="AFA14" s="56"/>
      <c r="AFB14" s="56"/>
      <c r="AFC14" s="56"/>
      <c r="AFD14" s="56"/>
      <c r="AFE14" s="56"/>
      <c r="AFF14" s="56"/>
      <c r="AFG14" s="56"/>
      <c r="AFH14" s="56"/>
      <c r="AFI14" s="56"/>
      <c r="AFJ14" s="56"/>
      <c r="AFK14" s="56"/>
      <c r="AFL14" s="56"/>
      <c r="AFM14" s="56"/>
      <c r="AFN14" s="56"/>
      <c r="AFO14" s="56"/>
      <c r="AFP14" s="56"/>
      <c r="AFQ14" s="56"/>
      <c r="AFR14" s="56"/>
      <c r="AFS14" s="56"/>
      <c r="AFT14" s="56"/>
      <c r="AFU14" s="56"/>
      <c r="AFV14" s="56"/>
      <c r="AFW14" s="56"/>
      <c r="AFX14" s="56"/>
      <c r="AFY14" s="56"/>
      <c r="AFZ14" s="56"/>
      <c r="AGA14" s="56"/>
      <c r="AGB14" s="56"/>
      <c r="AGC14" s="56"/>
      <c r="AGD14" s="56"/>
      <c r="AGE14" s="56"/>
      <c r="AGF14" s="56"/>
      <c r="AGG14" s="56"/>
      <c r="AGH14" s="56"/>
      <c r="AGI14" s="56"/>
      <c r="AGJ14" s="56"/>
      <c r="AGK14" s="56"/>
      <c r="AGL14" s="56"/>
      <c r="AGM14" s="56"/>
      <c r="AGN14" s="56"/>
      <c r="AGO14" s="56"/>
      <c r="AGP14" s="56"/>
      <c r="AGQ14" s="56"/>
      <c r="AGR14" s="56"/>
      <c r="AGS14" s="56"/>
      <c r="AGT14" s="56"/>
      <c r="AGU14" s="56"/>
      <c r="AGV14" s="56"/>
      <c r="AGW14" s="56"/>
      <c r="AGX14" s="56"/>
      <c r="AGY14" s="56"/>
      <c r="AGZ14" s="56"/>
      <c r="AHA14" s="56"/>
      <c r="AHB14" s="56"/>
      <c r="AHC14" s="56"/>
      <c r="AHD14" s="56"/>
      <c r="AHE14" s="56"/>
      <c r="AHF14" s="56"/>
      <c r="AHG14" s="56"/>
      <c r="AHH14" s="56"/>
      <c r="AHI14" s="56"/>
      <c r="AHJ14" s="56"/>
      <c r="AHK14" s="56"/>
      <c r="AHL14" s="56"/>
      <c r="AHM14" s="56"/>
      <c r="AHN14" s="56"/>
      <c r="AHO14" s="56"/>
      <c r="AHP14" s="56"/>
      <c r="AHQ14" s="56"/>
      <c r="AHR14" s="56"/>
      <c r="AHS14" s="56"/>
      <c r="AHT14" s="56"/>
      <c r="AHU14" s="56"/>
      <c r="AHV14" s="56"/>
      <c r="AHW14" s="56"/>
      <c r="AHX14" s="56"/>
      <c r="AHY14" s="56"/>
      <c r="AHZ14" s="56"/>
      <c r="AIA14" s="56"/>
      <c r="AIB14" s="56"/>
      <c r="AIC14" s="56"/>
      <c r="AID14" s="56"/>
      <c r="AIE14" s="56"/>
      <c r="AIF14" s="56"/>
      <c r="AIG14" s="56"/>
      <c r="AIH14" s="56"/>
      <c r="AII14" s="56"/>
      <c r="AIJ14" s="56"/>
      <c r="AIK14" s="56"/>
      <c r="AIL14" s="56"/>
      <c r="AIM14" s="56"/>
      <c r="AIN14" s="56"/>
      <c r="AIO14" s="56"/>
      <c r="AIP14" s="56"/>
      <c r="AIQ14" s="56"/>
      <c r="AIR14" s="56"/>
      <c r="AIS14" s="56"/>
      <c r="AIT14" s="56"/>
      <c r="AIU14" s="56"/>
      <c r="AIV14" s="56"/>
      <c r="AIW14" s="56"/>
      <c r="AIX14" s="56"/>
      <c r="AIY14" s="56"/>
      <c r="AIZ14" s="56"/>
      <c r="AJA14" s="56"/>
      <c r="AJB14" s="56"/>
      <c r="AJC14" s="56"/>
      <c r="AJD14" s="56"/>
      <c r="AJE14" s="56"/>
      <c r="AJF14" s="56"/>
      <c r="AJG14" s="56"/>
      <c r="AJH14" s="56"/>
      <c r="AJI14" s="56"/>
      <c r="AJJ14" s="56"/>
      <c r="AJK14" s="56"/>
      <c r="AJL14" s="56"/>
      <c r="AJM14" s="56"/>
      <c r="AJN14" s="56"/>
      <c r="AJO14" s="56"/>
      <c r="AJP14" s="56"/>
      <c r="AJQ14" s="56"/>
      <c r="AJR14" s="56"/>
      <c r="AJS14" s="56"/>
      <c r="AJT14" s="56"/>
      <c r="AJU14" s="56"/>
      <c r="AJV14" s="56"/>
      <c r="AJW14" s="56"/>
      <c r="AJX14" s="56"/>
      <c r="AJY14" s="56"/>
      <c r="AJZ14" s="56"/>
      <c r="AKA14" s="56"/>
      <c r="AKB14" s="56"/>
      <c r="AKC14" s="56"/>
      <c r="AKD14" s="56"/>
      <c r="AKE14" s="56"/>
      <c r="AKF14" s="56"/>
      <c r="AKG14" s="56"/>
      <c r="AKH14" s="56"/>
      <c r="AKI14" s="56"/>
      <c r="AKJ14" s="56"/>
      <c r="AKK14" s="56"/>
      <c r="AKL14" s="56"/>
      <c r="AKM14" s="56"/>
      <c r="AKN14" s="56"/>
      <c r="AKO14" s="56"/>
      <c r="AKP14" s="56"/>
      <c r="AKQ14" s="56"/>
      <c r="AKR14" s="56"/>
      <c r="AKS14" s="56"/>
      <c r="AKT14" s="56"/>
      <c r="AKU14" s="56"/>
      <c r="AKV14" s="56"/>
      <c r="AKW14" s="56"/>
      <c r="AKX14" s="56"/>
      <c r="AKY14" s="56"/>
      <c r="AKZ14" s="56"/>
      <c r="ALA14" s="56"/>
      <c r="ALB14" s="56"/>
      <c r="ALC14" s="56"/>
      <c r="ALD14" s="56"/>
      <c r="ALE14" s="56"/>
      <c r="ALF14" s="56"/>
      <c r="ALG14" s="56"/>
      <c r="ALH14" s="56"/>
      <c r="ALI14" s="56"/>
      <c r="ALJ14" s="56"/>
      <c r="ALK14" s="56"/>
      <c r="ALL14" s="56"/>
      <c r="ALM14" s="56"/>
      <c r="ALN14" s="56"/>
      <c r="ALO14" s="56"/>
      <c r="ALP14" s="56"/>
      <c r="ALQ14" s="56"/>
      <c r="ALR14" s="56"/>
      <c r="ALS14" s="56"/>
      <c r="ALT14" s="56"/>
      <c r="ALU14" s="56"/>
      <c r="ALV14" s="56"/>
      <c r="ALW14" s="56"/>
      <c r="ALX14" s="56"/>
      <c r="ALY14" s="56"/>
      <c r="ALZ14" s="56"/>
      <c r="AMA14" s="56"/>
      <c r="AMB14" s="56"/>
      <c r="AMC14" s="56"/>
      <c r="AMD14" s="56"/>
      <c r="AME14" s="56"/>
    </row>
    <row r="15" spans="1:1019">
      <c r="B15" s="1"/>
      <c r="C15" s="1"/>
      <c r="D15" s="1"/>
      <c r="E15" s="197" t="s">
        <v>165</v>
      </c>
      <c r="F15" s="714">
        <f>SUM(F3:F14)</f>
        <v>0</v>
      </c>
      <c r="G15" s="715"/>
      <c r="H15" s="716">
        <f>SUM(H3:H14)</f>
        <v>0</v>
      </c>
    </row>
    <row r="16" spans="1:1019">
      <c r="B16" s="1"/>
      <c r="C16" s="1"/>
      <c r="D16" s="1"/>
      <c r="E16" s="198"/>
      <c r="F16" s="574"/>
      <c r="G16" s="1"/>
      <c r="H16" s="579"/>
    </row>
    <row r="17" spans="2:8">
      <c r="B17" s="1"/>
      <c r="C17" s="1"/>
      <c r="D17" s="1"/>
      <c r="E17" s="3"/>
      <c r="F17" s="574"/>
      <c r="G17" s="1"/>
      <c r="H17" s="580"/>
    </row>
    <row r="18" spans="2:8">
      <c r="B18" s="1"/>
      <c r="C18" s="1"/>
      <c r="D18" s="1"/>
      <c r="E18" s="3"/>
      <c r="F18" s="574"/>
      <c r="G18" s="1"/>
      <c r="H18" s="574"/>
    </row>
    <row r="19" spans="2:8">
      <c r="B19" s="931" t="s">
        <v>50</v>
      </c>
      <c r="C19" s="931"/>
      <c r="D19" s="931"/>
      <c r="E19" s="922"/>
      <c r="F19" s="922"/>
      <c r="G19" s="922"/>
      <c r="H19" s="922"/>
    </row>
    <row r="20" spans="2:8">
      <c r="B20" s="922"/>
      <c r="C20" s="922"/>
      <c r="D20" s="922"/>
      <c r="E20" s="922"/>
      <c r="F20" s="922"/>
      <c r="G20" s="922"/>
      <c r="H20" s="922"/>
    </row>
    <row r="21" spans="2:8">
      <c r="B21" s="913" t="s">
        <v>51</v>
      </c>
      <c r="C21" s="913"/>
      <c r="D21" s="913"/>
      <c r="E21" s="913"/>
      <c r="F21" s="913"/>
      <c r="G21" s="913"/>
      <c r="H21" s="913"/>
    </row>
    <row r="22" spans="2:8">
      <c r="B22" s="913" t="s">
        <v>52</v>
      </c>
      <c r="C22" s="913"/>
      <c r="D22" s="913"/>
      <c r="E22" s="913"/>
      <c r="F22" s="913"/>
      <c r="G22" s="913"/>
      <c r="H22" s="913"/>
    </row>
    <row r="23" spans="2:8">
      <c r="B23" s="922"/>
      <c r="C23" s="922"/>
      <c r="D23" s="922"/>
      <c r="E23" s="922"/>
      <c r="F23" s="922"/>
      <c r="G23" s="922"/>
      <c r="H23" s="922"/>
    </row>
    <row r="24" spans="2:8">
      <c r="B24" s="913" t="s">
        <v>53</v>
      </c>
      <c r="C24" s="913"/>
      <c r="D24" s="913"/>
      <c r="E24" s="913"/>
      <c r="F24" s="913"/>
      <c r="G24" s="37"/>
      <c r="H24" s="581"/>
    </row>
  </sheetData>
  <mergeCells count="8">
    <mergeCell ref="G1:I1"/>
    <mergeCell ref="B24:F24"/>
    <mergeCell ref="B19:D19"/>
    <mergeCell ref="E19:H19"/>
    <mergeCell ref="B20:H20"/>
    <mergeCell ref="B21:H21"/>
    <mergeCell ref="B22:H22"/>
    <mergeCell ref="B23:H23"/>
  </mergeCells>
  <pageMargins left="0.25" right="0.25" top="0.75" bottom="0.75" header="0.3" footer="0.3"/>
  <pageSetup paperSize="9" fitToWidth="0"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AME21"/>
  <sheetViews>
    <sheetView zoomScaleNormal="100" workbookViewId="0">
      <selection activeCell="A5" sqref="A5"/>
    </sheetView>
  </sheetViews>
  <sheetFormatPr defaultRowHeight="15"/>
  <cols>
    <col min="1" max="1" width="3.875" style="4" customWidth="1"/>
    <col min="2" max="2" width="79.875" style="4" customWidth="1"/>
    <col min="3" max="3" width="4.875" style="4" customWidth="1"/>
    <col min="4" max="4" width="6.125" style="4" customWidth="1"/>
    <col min="5" max="5" width="5.875" style="41" customWidth="1"/>
    <col min="6" max="6" width="8.5" style="41" bestFit="1" customWidth="1"/>
    <col min="7" max="7" width="5.625" style="4" customWidth="1"/>
    <col min="8" max="8" width="9.75" style="41" bestFit="1" customWidth="1"/>
    <col min="9" max="1019" width="8.125" style="4" customWidth="1"/>
    <col min="1020" max="1020" width="9" customWidth="1"/>
  </cols>
  <sheetData>
    <row r="1" spans="1:9">
      <c r="A1" s="259" t="s">
        <v>209</v>
      </c>
      <c r="B1" s="33"/>
      <c r="C1" s="33"/>
      <c r="D1" s="33"/>
      <c r="E1" s="248"/>
      <c r="F1" s="248"/>
      <c r="G1" s="945" t="s">
        <v>55</v>
      </c>
      <c r="H1" s="945"/>
      <c r="I1" s="945"/>
    </row>
    <row r="2" spans="1:9" ht="45.75">
      <c r="A2" s="368" t="s">
        <v>2</v>
      </c>
      <c r="B2" s="369" t="s">
        <v>3</v>
      </c>
      <c r="C2" s="369" t="s">
        <v>4</v>
      </c>
      <c r="D2" s="369" t="s">
        <v>5</v>
      </c>
      <c r="E2" s="370" t="s">
        <v>6</v>
      </c>
      <c r="F2" s="370" t="s">
        <v>7</v>
      </c>
      <c r="G2" s="369" t="s">
        <v>8</v>
      </c>
      <c r="H2" s="717" t="s">
        <v>9</v>
      </c>
      <c r="I2" s="792" t="s">
        <v>479</v>
      </c>
    </row>
    <row r="3" spans="1:9" ht="36.75" customHeight="1">
      <c r="A3" s="188">
        <v>1</v>
      </c>
      <c r="B3" s="201" t="s">
        <v>210</v>
      </c>
      <c r="C3" s="51" t="s">
        <v>28</v>
      </c>
      <c r="D3" s="51">
        <v>600</v>
      </c>
      <c r="E3" s="349"/>
      <c r="F3" s="349">
        <f>D3*E3</f>
        <v>0</v>
      </c>
      <c r="G3" s="52">
        <v>0.08</v>
      </c>
      <c r="H3" s="718">
        <f>F3+(F3*G3)</f>
        <v>0</v>
      </c>
      <c r="I3" s="786"/>
    </row>
    <row r="4" spans="1:9" ht="57" customHeight="1">
      <c r="A4" s="199">
        <v>2</v>
      </c>
      <c r="B4" s="148" t="s">
        <v>211</v>
      </c>
      <c r="C4" s="60" t="s">
        <v>28</v>
      </c>
      <c r="D4" s="60">
        <v>300</v>
      </c>
      <c r="E4" s="406"/>
      <c r="F4" s="396">
        <f>D4*E4</f>
        <v>0</v>
      </c>
      <c r="G4" s="52">
        <v>0.08</v>
      </c>
      <c r="H4" s="719">
        <f>F4+(F4*G4)</f>
        <v>0</v>
      </c>
      <c r="I4" s="786"/>
    </row>
    <row r="5" spans="1:9" ht="36.75" customHeight="1">
      <c r="A5" s="1038">
        <v>3</v>
      </c>
      <c r="B5" s="148" t="s">
        <v>212</v>
      </c>
      <c r="C5" s="60" t="s">
        <v>28</v>
      </c>
      <c r="D5" s="60">
        <v>200</v>
      </c>
      <c r="E5" s="406"/>
      <c r="F5" s="429">
        <f>D5*E5</f>
        <v>0</v>
      </c>
      <c r="G5" s="52">
        <v>0.08</v>
      </c>
      <c r="H5" s="720">
        <f>F5+(F5*G5)</f>
        <v>0</v>
      </c>
      <c r="I5" s="786"/>
    </row>
    <row r="6" spans="1:9">
      <c r="A6" s="371"/>
      <c r="B6" s="33"/>
      <c r="C6" s="33"/>
      <c r="D6" s="33"/>
      <c r="E6" s="213" t="s">
        <v>165</v>
      </c>
      <c r="F6" s="356">
        <f>F3+F4+F5</f>
        <v>0</v>
      </c>
      <c r="G6" s="372"/>
      <c r="H6" s="696">
        <f>H3+H4+H5</f>
        <v>0</v>
      </c>
    </row>
    <row r="7" spans="1:9">
      <c r="E7" s="203"/>
      <c r="H7" s="204"/>
    </row>
    <row r="10" spans="1:9">
      <c r="B10" s="931" t="s">
        <v>50</v>
      </c>
      <c r="C10" s="931"/>
      <c r="D10" s="931"/>
      <c r="E10" s="922"/>
      <c r="F10" s="922"/>
      <c r="G10" s="922"/>
      <c r="H10" s="922"/>
    </row>
    <row r="11" spans="1:9" ht="13.5" customHeight="1">
      <c r="B11" s="922"/>
      <c r="C11" s="922"/>
      <c r="D11" s="922"/>
      <c r="E11" s="922"/>
      <c r="F11" s="922"/>
      <c r="G11" s="922"/>
      <c r="H11" s="922"/>
    </row>
    <row r="12" spans="1:9">
      <c r="B12" s="913" t="s">
        <v>51</v>
      </c>
      <c r="C12" s="913"/>
      <c r="D12" s="913"/>
      <c r="E12" s="913"/>
      <c r="F12" s="913"/>
      <c r="G12" s="913"/>
      <c r="H12" s="913"/>
    </row>
    <row r="13" spans="1:9" ht="15" customHeight="1">
      <c r="B13" s="913" t="s">
        <v>52</v>
      </c>
      <c r="C13" s="913"/>
      <c r="D13" s="913"/>
      <c r="E13" s="913"/>
      <c r="F13" s="913"/>
      <c r="G13" s="913"/>
      <c r="H13" s="913"/>
    </row>
    <row r="14" spans="1:9">
      <c r="B14" s="922"/>
      <c r="C14" s="922"/>
      <c r="D14" s="922"/>
      <c r="E14" s="922"/>
      <c r="F14" s="922"/>
      <c r="G14" s="922"/>
      <c r="H14" s="922"/>
    </row>
    <row r="15" spans="1:9">
      <c r="B15" s="913" t="s">
        <v>53</v>
      </c>
      <c r="C15" s="913"/>
      <c r="D15" s="913"/>
      <c r="E15" s="913"/>
      <c r="F15" s="913"/>
      <c r="G15" s="37"/>
      <c r="H15" s="38"/>
    </row>
    <row r="16" spans="1:9">
      <c r="B16" s="40"/>
      <c r="C16" s="40"/>
      <c r="D16" s="40"/>
      <c r="E16" s="174"/>
      <c r="F16" s="174"/>
      <c r="G16" s="40"/>
      <c r="H16" s="174"/>
    </row>
    <row r="17" ht="15.75" customHeight="1"/>
    <row r="18" hidden="1"/>
    <row r="19" ht="17.25" customHeight="1"/>
    <row r="20" ht="19.5" customHeight="1"/>
    <row r="21" ht="15.75" customHeight="1"/>
  </sheetData>
  <mergeCells count="8">
    <mergeCell ref="G1:I1"/>
    <mergeCell ref="B13:H13"/>
    <mergeCell ref="B14:H14"/>
    <mergeCell ref="B15:F15"/>
    <mergeCell ref="B10:D10"/>
    <mergeCell ref="E10:H10"/>
    <mergeCell ref="B11:H11"/>
    <mergeCell ref="B12:H12"/>
  </mergeCells>
  <pageMargins left="0.25" right="0.25" top="0.75" bottom="0.75" header="0.3" footer="0.3"/>
  <pageSetup paperSize="9" fitToWidth="0"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AMG14"/>
  <sheetViews>
    <sheetView zoomScaleNormal="100" workbookViewId="0">
      <selection activeCell="B3" sqref="B3"/>
    </sheetView>
  </sheetViews>
  <sheetFormatPr defaultRowHeight="15"/>
  <cols>
    <col min="1" max="1" width="1.125" customWidth="1"/>
    <col min="2" max="2" width="4.125" style="4" customWidth="1"/>
    <col min="3" max="3" width="75.25" style="4" customWidth="1"/>
    <col min="4" max="4" width="4.875" style="4" customWidth="1"/>
    <col min="5" max="7" width="8.125" style="4" customWidth="1"/>
    <col min="8" max="8" width="6" style="4" customWidth="1"/>
    <col min="9" max="1021" width="8.125" style="4" customWidth="1"/>
    <col min="1022" max="1022" width="9" customWidth="1"/>
  </cols>
  <sheetData>
    <row r="1" spans="2:1021">
      <c r="B1" s="946" t="s">
        <v>213</v>
      </c>
      <c r="C1" s="946"/>
      <c r="D1" s="33"/>
      <c r="E1" s="33"/>
      <c r="F1" s="33"/>
      <c r="G1" s="33"/>
      <c r="H1" s="33"/>
      <c r="I1" s="947" t="s">
        <v>55</v>
      </c>
      <c r="J1" s="947"/>
    </row>
    <row r="2" spans="2:1021" ht="45.75">
      <c r="B2" s="47" t="s">
        <v>2</v>
      </c>
      <c r="C2" s="48" t="s">
        <v>3</v>
      </c>
      <c r="D2" s="47" t="s">
        <v>4</v>
      </c>
      <c r="E2" s="47" t="s">
        <v>5</v>
      </c>
      <c r="F2" s="47" t="s">
        <v>6</v>
      </c>
      <c r="G2" s="47" t="s">
        <v>7</v>
      </c>
      <c r="H2" s="47" t="s">
        <v>8</v>
      </c>
      <c r="I2" s="47" t="s">
        <v>9</v>
      </c>
      <c r="J2" s="792" t="s">
        <v>479</v>
      </c>
    </row>
    <row r="3" spans="2:1021" ht="110.25" customHeight="1">
      <c r="B3" s="199">
        <v>1</v>
      </c>
      <c r="C3" s="148" t="s">
        <v>214</v>
      </c>
      <c r="D3" s="60" t="s">
        <v>28</v>
      </c>
      <c r="E3" s="60">
        <v>10</v>
      </c>
      <c r="F3" s="208"/>
      <c r="G3" s="208">
        <f>E3*F3</f>
        <v>0</v>
      </c>
      <c r="H3" s="430">
        <v>0.08</v>
      </c>
      <c r="I3" s="798">
        <f>G3*1.08</f>
        <v>0</v>
      </c>
      <c r="J3" s="786"/>
    </row>
    <row r="4" spans="2:1021" s="13" customFormat="1" ht="16.5" customHeight="1">
      <c r="B4" s="188">
        <v>2</v>
      </c>
      <c r="C4" s="63" t="s">
        <v>215</v>
      </c>
      <c r="D4" s="54" t="s">
        <v>28</v>
      </c>
      <c r="E4" s="54">
        <v>60</v>
      </c>
      <c r="F4" s="434"/>
      <c r="G4" s="205">
        <f>E4*F4</f>
        <v>0</v>
      </c>
      <c r="H4" s="52"/>
      <c r="I4" s="798">
        <f>G4*1.08</f>
        <v>0</v>
      </c>
      <c r="J4" s="787"/>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c r="IB4" s="12"/>
      <c r="IC4" s="12"/>
      <c r="ID4" s="12"/>
      <c r="IE4" s="12"/>
      <c r="IF4" s="12"/>
      <c r="IG4" s="12"/>
      <c r="IH4" s="12"/>
      <c r="II4" s="12"/>
      <c r="IJ4" s="12"/>
      <c r="IK4" s="12"/>
      <c r="IL4" s="12"/>
      <c r="IM4" s="12"/>
      <c r="IN4" s="12"/>
      <c r="IO4" s="12"/>
      <c r="IP4" s="12"/>
      <c r="IQ4" s="12"/>
      <c r="IR4" s="12"/>
      <c r="IS4" s="12"/>
      <c r="IT4" s="12"/>
      <c r="IU4" s="12"/>
      <c r="IV4" s="12"/>
      <c r="IW4" s="12"/>
      <c r="IX4" s="12"/>
      <c r="IY4" s="12"/>
      <c r="IZ4" s="12"/>
      <c r="JA4" s="12"/>
      <c r="JB4" s="12"/>
      <c r="JC4" s="12"/>
      <c r="JD4" s="12"/>
      <c r="JE4" s="12"/>
      <c r="JF4" s="12"/>
      <c r="JG4" s="12"/>
      <c r="JH4" s="12"/>
      <c r="JI4" s="12"/>
      <c r="JJ4" s="12"/>
      <c r="JK4" s="12"/>
      <c r="JL4" s="12"/>
      <c r="JM4" s="12"/>
      <c r="JN4" s="12"/>
      <c r="JO4" s="12"/>
      <c r="JP4" s="12"/>
      <c r="JQ4" s="12"/>
      <c r="JR4" s="12"/>
      <c r="JS4" s="12"/>
      <c r="JT4" s="12"/>
      <c r="JU4" s="12"/>
      <c r="JV4" s="12"/>
      <c r="JW4" s="12"/>
      <c r="JX4" s="12"/>
      <c r="JY4" s="12"/>
      <c r="JZ4" s="12"/>
      <c r="KA4" s="12"/>
      <c r="KB4" s="12"/>
      <c r="KC4" s="12"/>
      <c r="KD4" s="12"/>
      <c r="KE4" s="12"/>
      <c r="KF4" s="12"/>
      <c r="KG4" s="12"/>
      <c r="KH4" s="12"/>
      <c r="KI4" s="12"/>
      <c r="KJ4" s="12"/>
      <c r="KK4" s="12"/>
      <c r="KL4" s="12"/>
      <c r="KM4" s="12"/>
      <c r="KN4" s="12"/>
      <c r="KO4" s="12"/>
      <c r="KP4" s="12"/>
      <c r="KQ4" s="12"/>
      <c r="KR4" s="12"/>
      <c r="KS4" s="12"/>
      <c r="KT4" s="12"/>
      <c r="KU4" s="12"/>
      <c r="KV4" s="12"/>
      <c r="KW4" s="12"/>
      <c r="KX4" s="12"/>
      <c r="KY4" s="12"/>
      <c r="KZ4" s="12"/>
      <c r="LA4" s="12"/>
      <c r="LB4" s="12"/>
      <c r="LC4" s="12"/>
      <c r="LD4" s="12"/>
      <c r="LE4" s="12"/>
      <c r="LF4" s="12"/>
      <c r="LG4" s="12"/>
      <c r="LH4" s="12"/>
      <c r="LI4" s="12"/>
      <c r="LJ4" s="12"/>
      <c r="LK4" s="12"/>
      <c r="LL4" s="12"/>
      <c r="LM4" s="12"/>
      <c r="LN4" s="12"/>
      <c r="LO4" s="12"/>
      <c r="LP4" s="12"/>
      <c r="LQ4" s="12"/>
      <c r="LR4" s="12"/>
      <c r="LS4" s="12"/>
      <c r="LT4" s="12"/>
      <c r="LU4" s="12"/>
      <c r="LV4" s="12"/>
      <c r="LW4" s="12"/>
      <c r="LX4" s="12"/>
      <c r="LY4" s="12"/>
      <c r="LZ4" s="12"/>
      <c r="MA4" s="12"/>
      <c r="MB4" s="12"/>
      <c r="MC4" s="12"/>
      <c r="MD4" s="12"/>
      <c r="ME4" s="12"/>
      <c r="MF4" s="12"/>
      <c r="MG4" s="12"/>
      <c r="MH4" s="12"/>
      <c r="MI4" s="12"/>
      <c r="MJ4" s="12"/>
      <c r="MK4" s="12"/>
      <c r="ML4" s="12"/>
      <c r="MM4" s="12"/>
      <c r="MN4" s="12"/>
      <c r="MO4" s="12"/>
      <c r="MP4" s="12"/>
      <c r="MQ4" s="12"/>
      <c r="MR4" s="12"/>
      <c r="MS4" s="12"/>
      <c r="MT4" s="12"/>
      <c r="MU4" s="12"/>
      <c r="MV4" s="12"/>
      <c r="MW4" s="12"/>
      <c r="MX4" s="12"/>
      <c r="MY4" s="12"/>
      <c r="MZ4" s="12"/>
      <c r="NA4" s="12"/>
      <c r="NB4" s="12"/>
      <c r="NC4" s="12"/>
      <c r="ND4" s="12"/>
      <c r="NE4" s="12"/>
      <c r="NF4" s="12"/>
      <c r="NG4" s="12"/>
      <c r="NH4" s="12"/>
      <c r="NI4" s="12"/>
      <c r="NJ4" s="12"/>
      <c r="NK4" s="12"/>
      <c r="NL4" s="12"/>
      <c r="NM4" s="12"/>
      <c r="NN4" s="12"/>
      <c r="NO4" s="12"/>
      <c r="NP4" s="12"/>
      <c r="NQ4" s="12"/>
      <c r="NR4" s="12"/>
      <c r="NS4" s="12"/>
      <c r="NT4" s="12"/>
      <c r="NU4" s="12"/>
      <c r="NV4" s="12"/>
      <c r="NW4" s="12"/>
      <c r="NX4" s="12"/>
      <c r="NY4" s="12"/>
      <c r="NZ4" s="12"/>
      <c r="OA4" s="12"/>
      <c r="OB4" s="12"/>
      <c r="OC4" s="12"/>
      <c r="OD4" s="12"/>
      <c r="OE4" s="12"/>
      <c r="OF4" s="12"/>
      <c r="OG4" s="12"/>
      <c r="OH4" s="12"/>
      <c r="OI4" s="12"/>
      <c r="OJ4" s="12"/>
      <c r="OK4" s="12"/>
      <c r="OL4" s="12"/>
      <c r="OM4" s="12"/>
      <c r="ON4" s="12"/>
      <c r="OO4" s="12"/>
      <c r="OP4" s="12"/>
      <c r="OQ4" s="12"/>
      <c r="OR4" s="12"/>
      <c r="OS4" s="12"/>
      <c r="OT4" s="12"/>
      <c r="OU4" s="12"/>
      <c r="OV4" s="12"/>
      <c r="OW4" s="12"/>
      <c r="OX4" s="12"/>
      <c r="OY4" s="12"/>
      <c r="OZ4" s="12"/>
      <c r="PA4" s="12"/>
      <c r="PB4" s="12"/>
      <c r="PC4" s="12"/>
      <c r="PD4" s="12"/>
      <c r="PE4" s="12"/>
      <c r="PF4" s="12"/>
      <c r="PG4" s="12"/>
      <c r="PH4" s="12"/>
      <c r="PI4" s="12"/>
      <c r="PJ4" s="12"/>
      <c r="PK4" s="12"/>
      <c r="PL4" s="12"/>
      <c r="PM4" s="12"/>
      <c r="PN4" s="12"/>
      <c r="PO4" s="12"/>
      <c r="PP4" s="12"/>
      <c r="PQ4" s="12"/>
      <c r="PR4" s="12"/>
      <c r="PS4" s="12"/>
      <c r="PT4" s="12"/>
      <c r="PU4" s="12"/>
      <c r="PV4" s="12"/>
      <c r="PW4" s="12"/>
      <c r="PX4" s="12"/>
      <c r="PY4" s="12"/>
      <c r="PZ4" s="12"/>
      <c r="QA4" s="12"/>
      <c r="QB4" s="12"/>
      <c r="QC4" s="12"/>
      <c r="QD4" s="12"/>
      <c r="QE4" s="12"/>
      <c r="QF4" s="12"/>
      <c r="QG4" s="12"/>
      <c r="QH4" s="12"/>
      <c r="QI4" s="12"/>
      <c r="QJ4" s="12"/>
      <c r="QK4" s="12"/>
      <c r="QL4" s="12"/>
      <c r="QM4" s="12"/>
      <c r="QN4" s="12"/>
      <c r="QO4" s="12"/>
      <c r="QP4" s="12"/>
      <c r="QQ4" s="12"/>
      <c r="QR4" s="12"/>
      <c r="QS4" s="12"/>
      <c r="QT4" s="12"/>
      <c r="QU4" s="12"/>
      <c r="QV4" s="12"/>
      <c r="QW4" s="12"/>
      <c r="QX4" s="12"/>
      <c r="QY4" s="12"/>
      <c r="QZ4" s="12"/>
      <c r="RA4" s="12"/>
      <c r="RB4" s="12"/>
      <c r="RC4" s="12"/>
      <c r="RD4" s="12"/>
      <c r="RE4" s="12"/>
      <c r="RF4" s="12"/>
      <c r="RG4" s="12"/>
      <c r="RH4" s="12"/>
      <c r="RI4" s="12"/>
      <c r="RJ4" s="12"/>
      <c r="RK4" s="12"/>
      <c r="RL4" s="12"/>
      <c r="RM4" s="12"/>
      <c r="RN4" s="12"/>
      <c r="RO4" s="12"/>
      <c r="RP4" s="12"/>
      <c r="RQ4" s="12"/>
      <c r="RR4" s="12"/>
      <c r="RS4" s="12"/>
      <c r="RT4" s="12"/>
      <c r="RU4" s="12"/>
      <c r="RV4" s="12"/>
      <c r="RW4" s="12"/>
      <c r="RX4" s="12"/>
      <c r="RY4" s="12"/>
      <c r="RZ4" s="12"/>
      <c r="SA4" s="12"/>
      <c r="SB4" s="12"/>
      <c r="SC4" s="12"/>
      <c r="SD4" s="12"/>
      <c r="SE4" s="12"/>
      <c r="SF4" s="12"/>
      <c r="SG4" s="12"/>
      <c r="SH4" s="12"/>
      <c r="SI4" s="12"/>
      <c r="SJ4" s="12"/>
      <c r="SK4" s="12"/>
      <c r="SL4" s="12"/>
      <c r="SM4" s="12"/>
      <c r="SN4" s="12"/>
      <c r="SO4" s="12"/>
      <c r="SP4" s="12"/>
      <c r="SQ4" s="12"/>
      <c r="SR4" s="12"/>
      <c r="SS4" s="12"/>
      <c r="ST4" s="12"/>
      <c r="SU4" s="12"/>
      <c r="SV4" s="12"/>
      <c r="SW4" s="12"/>
      <c r="SX4" s="12"/>
      <c r="SY4" s="12"/>
      <c r="SZ4" s="12"/>
      <c r="TA4" s="12"/>
      <c r="TB4" s="12"/>
      <c r="TC4" s="12"/>
      <c r="TD4" s="12"/>
      <c r="TE4" s="12"/>
      <c r="TF4" s="12"/>
      <c r="TG4" s="12"/>
      <c r="TH4" s="12"/>
      <c r="TI4" s="12"/>
      <c r="TJ4" s="12"/>
      <c r="TK4" s="12"/>
      <c r="TL4" s="12"/>
      <c r="TM4" s="12"/>
      <c r="TN4" s="12"/>
      <c r="TO4" s="12"/>
      <c r="TP4" s="12"/>
      <c r="TQ4" s="12"/>
      <c r="TR4" s="12"/>
      <c r="TS4" s="12"/>
      <c r="TT4" s="12"/>
      <c r="TU4" s="12"/>
      <c r="TV4" s="12"/>
      <c r="TW4" s="12"/>
      <c r="TX4" s="12"/>
      <c r="TY4" s="12"/>
      <c r="TZ4" s="12"/>
      <c r="UA4" s="12"/>
      <c r="UB4" s="12"/>
      <c r="UC4" s="12"/>
      <c r="UD4" s="12"/>
      <c r="UE4" s="12"/>
      <c r="UF4" s="12"/>
      <c r="UG4" s="12"/>
      <c r="UH4" s="12"/>
      <c r="UI4" s="12"/>
      <c r="UJ4" s="12"/>
      <c r="UK4" s="12"/>
      <c r="UL4" s="12"/>
      <c r="UM4" s="12"/>
      <c r="UN4" s="12"/>
      <c r="UO4" s="12"/>
      <c r="UP4" s="12"/>
      <c r="UQ4" s="12"/>
      <c r="UR4" s="12"/>
      <c r="US4" s="12"/>
      <c r="UT4" s="12"/>
      <c r="UU4" s="12"/>
      <c r="UV4" s="12"/>
      <c r="UW4" s="12"/>
      <c r="UX4" s="12"/>
      <c r="UY4" s="12"/>
      <c r="UZ4" s="12"/>
      <c r="VA4" s="12"/>
      <c r="VB4" s="12"/>
      <c r="VC4" s="12"/>
      <c r="VD4" s="12"/>
      <c r="VE4" s="12"/>
      <c r="VF4" s="12"/>
      <c r="VG4" s="12"/>
      <c r="VH4" s="12"/>
      <c r="VI4" s="12"/>
      <c r="VJ4" s="12"/>
      <c r="VK4" s="12"/>
      <c r="VL4" s="12"/>
      <c r="VM4" s="12"/>
      <c r="VN4" s="12"/>
      <c r="VO4" s="12"/>
      <c r="VP4" s="12"/>
      <c r="VQ4" s="12"/>
      <c r="VR4" s="12"/>
      <c r="VS4" s="12"/>
      <c r="VT4" s="12"/>
      <c r="VU4" s="12"/>
      <c r="VV4" s="12"/>
      <c r="VW4" s="12"/>
      <c r="VX4" s="12"/>
      <c r="VY4" s="12"/>
      <c r="VZ4" s="12"/>
      <c r="WA4" s="12"/>
      <c r="WB4" s="12"/>
      <c r="WC4" s="12"/>
      <c r="WD4" s="12"/>
      <c r="WE4" s="12"/>
      <c r="WF4" s="12"/>
      <c r="WG4" s="12"/>
      <c r="WH4" s="12"/>
      <c r="WI4" s="12"/>
      <c r="WJ4" s="12"/>
      <c r="WK4" s="12"/>
      <c r="WL4" s="12"/>
      <c r="WM4" s="12"/>
      <c r="WN4" s="12"/>
      <c r="WO4" s="12"/>
      <c r="WP4" s="12"/>
      <c r="WQ4" s="12"/>
      <c r="WR4" s="12"/>
      <c r="WS4" s="12"/>
      <c r="WT4" s="12"/>
      <c r="WU4" s="12"/>
      <c r="WV4" s="12"/>
      <c r="WW4" s="12"/>
      <c r="WX4" s="12"/>
      <c r="WY4" s="12"/>
      <c r="WZ4" s="12"/>
      <c r="XA4" s="12"/>
      <c r="XB4" s="12"/>
      <c r="XC4" s="12"/>
      <c r="XD4" s="12"/>
      <c r="XE4" s="12"/>
      <c r="XF4" s="12"/>
      <c r="XG4" s="12"/>
      <c r="XH4" s="12"/>
      <c r="XI4" s="12"/>
      <c r="XJ4" s="12"/>
      <c r="XK4" s="12"/>
      <c r="XL4" s="12"/>
      <c r="XM4" s="12"/>
      <c r="XN4" s="12"/>
      <c r="XO4" s="12"/>
      <c r="XP4" s="12"/>
      <c r="XQ4" s="12"/>
      <c r="XR4" s="12"/>
      <c r="XS4" s="12"/>
      <c r="XT4" s="12"/>
      <c r="XU4" s="12"/>
      <c r="XV4" s="12"/>
      <c r="XW4" s="12"/>
      <c r="XX4" s="12"/>
      <c r="XY4" s="12"/>
      <c r="XZ4" s="12"/>
      <c r="YA4" s="12"/>
      <c r="YB4" s="12"/>
      <c r="YC4" s="12"/>
      <c r="YD4" s="12"/>
      <c r="YE4" s="12"/>
      <c r="YF4" s="12"/>
      <c r="YG4" s="12"/>
      <c r="YH4" s="12"/>
      <c r="YI4" s="12"/>
      <c r="YJ4" s="12"/>
      <c r="YK4" s="12"/>
      <c r="YL4" s="12"/>
      <c r="YM4" s="12"/>
      <c r="YN4" s="12"/>
      <c r="YO4" s="12"/>
      <c r="YP4" s="12"/>
      <c r="YQ4" s="12"/>
      <c r="YR4" s="12"/>
      <c r="YS4" s="12"/>
      <c r="YT4" s="12"/>
      <c r="YU4" s="12"/>
      <c r="YV4" s="12"/>
      <c r="YW4" s="12"/>
      <c r="YX4" s="12"/>
      <c r="YY4" s="12"/>
      <c r="YZ4" s="12"/>
      <c r="ZA4" s="12"/>
      <c r="ZB4" s="12"/>
      <c r="ZC4" s="12"/>
      <c r="ZD4" s="12"/>
      <c r="ZE4" s="12"/>
      <c r="ZF4" s="12"/>
      <c r="ZG4" s="12"/>
      <c r="ZH4" s="12"/>
      <c r="ZI4" s="12"/>
      <c r="ZJ4" s="12"/>
      <c r="ZK4" s="12"/>
      <c r="ZL4" s="12"/>
      <c r="ZM4" s="12"/>
      <c r="ZN4" s="12"/>
      <c r="ZO4" s="12"/>
      <c r="ZP4" s="12"/>
      <c r="ZQ4" s="12"/>
      <c r="ZR4" s="12"/>
      <c r="ZS4" s="12"/>
      <c r="ZT4" s="12"/>
      <c r="ZU4" s="12"/>
      <c r="ZV4" s="12"/>
      <c r="ZW4" s="12"/>
      <c r="ZX4" s="12"/>
      <c r="ZY4" s="12"/>
      <c r="ZZ4" s="12"/>
      <c r="AAA4" s="12"/>
      <c r="AAB4" s="12"/>
      <c r="AAC4" s="12"/>
      <c r="AAD4" s="12"/>
      <c r="AAE4" s="12"/>
      <c r="AAF4" s="12"/>
      <c r="AAG4" s="12"/>
      <c r="AAH4" s="12"/>
      <c r="AAI4" s="12"/>
      <c r="AAJ4" s="12"/>
      <c r="AAK4" s="12"/>
      <c r="AAL4" s="12"/>
      <c r="AAM4" s="12"/>
      <c r="AAN4" s="12"/>
      <c r="AAO4" s="12"/>
      <c r="AAP4" s="12"/>
      <c r="AAQ4" s="12"/>
      <c r="AAR4" s="12"/>
      <c r="AAS4" s="12"/>
      <c r="AAT4" s="12"/>
      <c r="AAU4" s="12"/>
      <c r="AAV4" s="12"/>
      <c r="AAW4" s="12"/>
      <c r="AAX4" s="12"/>
      <c r="AAY4" s="12"/>
      <c r="AAZ4" s="12"/>
      <c r="ABA4" s="12"/>
      <c r="ABB4" s="12"/>
      <c r="ABC4" s="12"/>
      <c r="ABD4" s="12"/>
      <c r="ABE4" s="12"/>
      <c r="ABF4" s="12"/>
      <c r="ABG4" s="12"/>
      <c r="ABH4" s="12"/>
      <c r="ABI4" s="12"/>
      <c r="ABJ4" s="12"/>
      <c r="ABK4" s="12"/>
      <c r="ABL4" s="12"/>
      <c r="ABM4" s="12"/>
      <c r="ABN4" s="12"/>
      <c r="ABO4" s="12"/>
      <c r="ABP4" s="12"/>
      <c r="ABQ4" s="12"/>
      <c r="ABR4" s="12"/>
      <c r="ABS4" s="12"/>
      <c r="ABT4" s="12"/>
      <c r="ABU4" s="12"/>
      <c r="ABV4" s="12"/>
      <c r="ABW4" s="12"/>
      <c r="ABX4" s="12"/>
      <c r="ABY4" s="12"/>
      <c r="ABZ4" s="12"/>
      <c r="ACA4" s="12"/>
      <c r="ACB4" s="12"/>
      <c r="ACC4" s="12"/>
      <c r="ACD4" s="12"/>
      <c r="ACE4" s="12"/>
      <c r="ACF4" s="12"/>
      <c r="ACG4" s="12"/>
      <c r="ACH4" s="12"/>
      <c r="ACI4" s="12"/>
      <c r="ACJ4" s="12"/>
      <c r="ACK4" s="12"/>
      <c r="ACL4" s="12"/>
      <c r="ACM4" s="12"/>
      <c r="ACN4" s="12"/>
      <c r="ACO4" s="12"/>
      <c r="ACP4" s="12"/>
      <c r="ACQ4" s="12"/>
      <c r="ACR4" s="12"/>
      <c r="ACS4" s="12"/>
      <c r="ACT4" s="12"/>
      <c r="ACU4" s="12"/>
      <c r="ACV4" s="12"/>
      <c r="ACW4" s="12"/>
      <c r="ACX4" s="12"/>
      <c r="ACY4" s="12"/>
      <c r="ACZ4" s="12"/>
      <c r="ADA4" s="12"/>
      <c r="ADB4" s="12"/>
      <c r="ADC4" s="12"/>
      <c r="ADD4" s="12"/>
      <c r="ADE4" s="12"/>
      <c r="ADF4" s="12"/>
      <c r="ADG4" s="12"/>
      <c r="ADH4" s="12"/>
      <c r="ADI4" s="12"/>
      <c r="ADJ4" s="12"/>
      <c r="ADK4" s="12"/>
      <c r="ADL4" s="12"/>
      <c r="ADM4" s="12"/>
      <c r="ADN4" s="12"/>
      <c r="ADO4" s="12"/>
      <c r="ADP4" s="12"/>
      <c r="ADQ4" s="12"/>
      <c r="ADR4" s="12"/>
      <c r="ADS4" s="12"/>
      <c r="ADT4" s="12"/>
      <c r="ADU4" s="12"/>
      <c r="ADV4" s="12"/>
      <c r="ADW4" s="12"/>
      <c r="ADX4" s="12"/>
      <c r="ADY4" s="12"/>
      <c r="ADZ4" s="12"/>
      <c r="AEA4" s="12"/>
      <c r="AEB4" s="12"/>
      <c r="AEC4" s="12"/>
      <c r="AED4" s="12"/>
      <c r="AEE4" s="12"/>
      <c r="AEF4" s="12"/>
      <c r="AEG4" s="12"/>
      <c r="AEH4" s="12"/>
      <c r="AEI4" s="12"/>
      <c r="AEJ4" s="12"/>
      <c r="AEK4" s="12"/>
      <c r="AEL4" s="12"/>
      <c r="AEM4" s="12"/>
      <c r="AEN4" s="12"/>
      <c r="AEO4" s="12"/>
      <c r="AEP4" s="12"/>
      <c r="AEQ4" s="12"/>
      <c r="AER4" s="12"/>
      <c r="AES4" s="12"/>
      <c r="AET4" s="12"/>
      <c r="AEU4" s="12"/>
      <c r="AEV4" s="12"/>
      <c r="AEW4" s="12"/>
      <c r="AEX4" s="12"/>
      <c r="AEY4" s="12"/>
      <c r="AEZ4" s="12"/>
      <c r="AFA4" s="12"/>
      <c r="AFB4" s="12"/>
      <c r="AFC4" s="12"/>
      <c r="AFD4" s="12"/>
      <c r="AFE4" s="12"/>
      <c r="AFF4" s="12"/>
      <c r="AFG4" s="12"/>
      <c r="AFH4" s="12"/>
      <c r="AFI4" s="12"/>
      <c r="AFJ4" s="12"/>
      <c r="AFK4" s="12"/>
      <c r="AFL4" s="12"/>
      <c r="AFM4" s="12"/>
      <c r="AFN4" s="12"/>
      <c r="AFO4" s="12"/>
      <c r="AFP4" s="12"/>
      <c r="AFQ4" s="12"/>
      <c r="AFR4" s="12"/>
      <c r="AFS4" s="12"/>
      <c r="AFT4" s="12"/>
      <c r="AFU4" s="12"/>
      <c r="AFV4" s="12"/>
      <c r="AFW4" s="12"/>
      <c r="AFX4" s="12"/>
      <c r="AFY4" s="12"/>
      <c r="AFZ4" s="12"/>
      <c r="AGA4" s="12"/>
      <c r="AGB4" s="12"/>
      <c r="AGC4" s="12"/>
      <c r="AGD4" s="12"/>
      <c r="AGE4" s="12"/>
      <c r="AGF4" s="12"/>
      <c r="AGG4" s="12"/>
      <c r="AGH4" s="12"/>
      <c r="AGI4" s="12"/>
      <c r="AGJ4" s="12"/>
      <c r="AGK4" s="12"/>
      <c r="AGL4" s="12"/>
      <c r="AGM4" s="12"/>
      <c r="AGN4" s="12"/>
      <c r="AGO4" s="12"/>
      <c r="AGP4" s="12"/>
      <c r="AGQ4" s="12"/>
      <c r="AGR4" s="12"/>
      <c r="AGS4" s="12"/>
      <c r="AGT4" s="12"/>
      <c r="AGU4" s="12"/>
      <c r="AGV4" s="12"/>
      <c r="AGW4" s="12"/>
      <c r="AGX4" s="12"/>
      <c r="AGY4" s="12"/>
      <c r="AGZ4" s="12"/>
      <c r="AHA4" s="12"/>
      <c r="AHB4" s="12"/>
      <c r="AHC4" s="12"/>
      <c r="AHD4" s="12"/>
      <c r="AHE4" s="12"/>
      <c r="AHF4" s="12"/>
      <c r="AHG4" s="12"/>
      <c r="AHH4" s="12"/>
      <c r="AHI4" s="12"/>
      <c r="AHJ4" s="12"/>
      <c r="AHK4" s="12"/>
      <c r="AHL4" s="12"/>
      <c r="AHM4" s="12"/>
      <c r="AHN4" s="12"/>
      <c r="AHO4" s="12"/>
      <c r="AHP4" s="12"/>
      <c r="AHQ4" s="12"/>
      <c r="AHR4" s="12"/>
      <c r="AHS4" s="12"/>
      <c r="AHT4" s="12"/>
      <c r="AHU4" s="12"/>
      <c r="AHV4" s="12"/>
      <c r="AHW4" s="12"/>
      <c r="AHX4" s="12"/>
      <c r="AHY4" s="12"/>
      <c r="AHZ4" s="12"/>
      <c r="AIA4" s="12"/>
      <c r="AIB4" s="12"/>
      <c r="AIC4" s="12"/>
      <c r="AID4" s="12"/>
      <c r="AIE4" s="12"/>
      <c r="AIF4" s="12"/>
      <c r="AIG4" s="12"/>
      <c r="AIH4" s="12"/>
      <c r="AII4" s="12"/>
      <c r="AIJ4" s="12"/>
      <c r="AIK4" s="12"/>
      <c r="AIL4" s="12"/>
      <c r="AIM4" s="12"/>
      <c r="AIN4" s="12"/>
      <c r="AIO4" s="12"/>
      <c r="AIP4" s="12"/>
      <c r="AIQ4" s="12"/>
      <c r="AIR4" s="12"/>
      <c r="AIS4" s="12"/>
      <c r="AIT4" s="12"/>
      <c r="AIU4" s="12"/>
      <c r="AIV4" s="12"/>
      <c r="AIW4" s="12"/>
      <c r="AIX4" s="12"/>
      <c r="AIY4" s="12"/>
      <c r="AIZ4" s="12"/>
      <c r="AJA4" s="12"/>
      <c r="AJB4" s="12"/>
      <c r="AJC4" s="12"/>
      <c r="AJD4" s="12"/>
      <c r="AJE4" s="12"/>
      <c r="AJF4" s="12"/>
      <c r="AJG4" s="12"/>
      <c r="AJH4" s="12"/>
      <c r="AJI4" s="12"/>
      <c r="AJJ4" s="12"/>
      <c r="AJK4" s="12"/>
      <c r="AJL4" s="12"/>
      <c r="AJM4" s="12"/>
      <c r="AJN4" s="12"/>
      <c r="AJO4" s="12"/>
      <c r="AJP4" s="12"/>
      <c r="AJQ4" s="12"/>
      <c r="AJR4" s="12"/>
      <c r="AJS4" s="12"/>
      <c r="AJT4" s="12"/>
      <c r="AJU4" s="12"/>
      <c r="AJV4" s="12"/>
      <c r="AJW4" s="12"/>
      <c r="AJX4" s="12"/>
      <c r="AJY4" s="12"/>
      <c r="AJZ4" s="12"/>
      <c r="AKA4" s="12"/>
      <c r="AKB4" s="12"/>
      <c r="AKC4" s="12"/>
      <c r="AKD4" s="12"/>
      <c r="AKE4" s="12"/>
      <c r="AKF4" s="12"/>
      <c r="AKG4" s="12"/>
      <c r="AKH4" s="12"/>
      <c r="AKI4" s="12"/>
      <c r="AKJ4" s="12"/>
      <c r="AKK4" s="12"/>
      <c r="AKL4" s="12"/>
      <c r="AKM4" s="12"/>
      <c r="AKN4" s="12"/>
      <c r="AKO4" s="12"/>
      <c r="AKP4" s="12"/>
      <c r="AKQ4" s="12"/>
      <c r="AKR4" s="12"/>
      <c r="AKS4" s="12"/>
      <c r="AKT4" s="12"/>
      <c r="AKU4" s="12"/>
      <c r="AKV4" s="12"/>
      <c r="AKW4" s="12"/>
      <c r="AKX4" s="12"/>
      <c r="AKY4" s="12"/>
      <c r="AKZ4" s="12"/>
      <c r="ALA4" s="12"/>
      <c r="ALB4" s="12"/>
      <c r="ALC4" s="12"/>
      <c r="ALD4" s="12"/>
      <c r="ALE4" s="12"/>
      <c r="ALF4" s="12"/>
      <c r="ALG4" s="12"/>
      <c r="ALH4" s="12"/>
      <c r="ALI4" s="12"/>
      <c r="ALJ4" s="12"/>
      <c r="ALK4" s="12"/>
      <c r="ALL4" s="12"/>
      <c r="ALM4" s="12"/>
      <c r="ALN4" s="12"/>
      <c r="ALO4" s="12"/>
      <c r="ALP4" s="12"/>
      <c r="ALQ4" s="12"/>
      <c r="ALR4" s="12"/>
      <c r="ALS4" s="12"/>
      <c r="ALT4" s="12"/>
      <c r="ALU4" s="12"/>
      <c r="ALV4" s="12"/>
      <c r="ALW4" s="12"/>
      <c r="ALX4" s="12"/>
      <c r="ALY4" s="12"/>
      <c r="ALZ4" s="12"/>
      <c r="AMA4" s="12"/>
      <c r="AMB4" s="12"/>
      <c r="AMC4" s="12"/>
      <c r="AMD4" s="12"/>
      <c r="AME4" s="12"/>
      <c r="AMF4" s="12"/>
      <c r="AMG4" s="12"/>
    </row>
    <row r="5" spans="2:1021">
      <c r="B5" s="371"/>
      <c r="C5" s="33"/>
      <c r="D5" s="297"/>
      <c r="E5" s="297"/>
      <c r="F5" s="431" t="s">
        <v>165</v>
      </c>
      <c r="G5" s="432">
        <f>G3+G4</f>
        <v>0</v>
      </c>
      <c r="H5" s="297"/>
      <c r="I5" s="721">
        <f>I3+I4</f>
        <v>0</v>
      </c>
    </row>
    <row r="6" spans="2:1021">
      <c r="F6" s="206"/>
    </row>
    <row r="9" spans="2:1021">
      <c r="C9" s="931" t="s">
        <v>50</v>
      </c>
      <c r="D9" s="931"/>
      <c r="E9" s="931"/>
      <c r="F9" s="922"/>
      <c r="G9" s="922"/>
      <c r="H9" s="922"/>
      <c r="I9" s="922"/>
    </row>
    <row r="10" spans="2:1021">
      <c r="C10" s="922"/>
      <c r="D10" s="922"/>
      <c r="E10" s="922"/>
      <c r="F10" s="922"/>
      <c r="G10" s="922"/>
      <c r="H10" s="922"/>
      <c r="I10" s="922"/>
    </row>
    <row r="11" spans="2:1021">
      <c r="C11" s="913" t="s">
        <v>51</v>
      </c>
      <c r="D11" s="913"/>
      <c r="E11" s="913"/>
      <c r="F11" s="913"/>
      <c r="G11" s="913"/>
      <c r="H11" s="913"/>
      <c r="I11" s="913"/>
    </row>
    <row r="12" spans="2:1021">
      <c r="C12" s="913" t="s">
        <v>52</v>
      </c>
      <c r="D12" s="913"/>
      <c r="E12" s="913"/>
      <c r="F12" s="913"/>
      <c r="G12" s="913"/>
      <c r="H12" s="913"/>
      <c r="I12" s="913"/>
    </row>
    <row r="13" spans="2:1021">
      <c r="C13" s="922"/>
      <c r="D13" s="922"/>
      <c r="E13" s="922"/>
      <c r="F13" s="922"/>
      <c r="G13" s="922"/>
      <c r="H13" s="922"/>
      <c r="I13" s="922"/>
    </row>
    <row r="14" spans="2:1021">
      <c r="C14" s="913" t="s">
        <v>53</v>
      </c>
      <c r="D14" s="913"/>
      <c r="E14" s="913"/>
      <c r="F14" s="913"/>
      <c r="G14" s="913"/>
      <c r="H14" s="37"/>
      <c r="I14" s="207"/>
    </row>
  </sheetData>
  <mergeCells count="9">
    <mergeCell ref="B1:C1"/>
    <mergeCell ref="C14:G14"/>
    <mergeCell ref="C9:E9"/>
    <mergeCell ref="F9:I9"/>
    <mergeCell ref="C10:I10"/>
    <mergeCell ref="C11:I11"/>
    <mergeCell ref="C12:I12"/>
    <mergeCell ref="C13:I13"/>
    <mergeCell ref="I1:J1"/>
  </mergeCells>
  <pageMargins left="0.25" right="0.25" top="0.75" bottom="0.75" header="0.3" footer="0.3"/>
  <pageSetup paperSize="9" fitToWidth="0"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AMF14"/>
  <sheetViews>
    <sheetView zoomScaleNormal="100" workbookViewId="0">
      <selection activeCell="I2" sqref="I2"/>
    </sheetView>
  </sheetViews>
  <sheetFormatPr defaultRowHeight="15"/>
  <cols>
    <col min="1" max="1" width="3.75" style="4" customWidth="1"/>
    <col min="2" max="2" width="77.25" style="4" customWidth="1"/>
    <col min="3" max="3" width="6" style="4" customWidth="1"/>
    <col min="4" max="4" width="6.125" style="4" customWidth="1"/>
    <col min="5" max="5" width="5.75" style="41" customWidth="1"/>
    <col min="6" max="6" width="8.25" style="41" customWidth="1"/>
    <col min="7" max="7" width="4.625" style="4" customWidth="1"/>
    <col min="8" max="8" width="9.125" style="41" customWidth="1"/>
    <col min="9" max="1020" width="8.125" style="4" customWidth="1"/>
    <col min="1021" max="1021" width="9" customWidth="1"/>
  </cols>
  <sheetData>
    <row r="1" spans="1:1020">
      <c r="A1" s="367" t="s">
        <v>216</v>
      </c>
      <c r="B1" s="367"/>
      <c r="C1" s="367"/>
      <c r="D1" s="367"/>
      <c r="E1" s="249"/>
      <c r="F1" s="249"/>
      <c r="G1" s="948" t="s">
        <v>55</v>
      </c>
      <c r="H1" s="948"/>
    </row>
    <row r="2" spans="1:1020" ht="39" customHeight="1">
      <c r="A2" s="209" t="s">
        <v>2</v>
      </c>
      <c r="B2" s="209" t="s">
        <v>3</v>
      </c>
      <c r="C2" s="209" t="s">
        <v>4</v>
      </c>
      <c r="D2" s="209" t="s">
        <v>5</v>
      </c>
      <c r="E2" s="210" t="s">
        <v>6</v>
      </c>
      <c r="F2" s="210" t="s">
        <v>7</v>
      </c>
      <c r="G2" s="209" t="s">
        <v>8</v>
      </c>
      <c r="H2" s="722" t="s">
        <v>9</v>
      </c>
      <c r="I2" s="792" t="s">
        <v>479</v>
      </c>
    </row>
    <row r="3" spans="1:1020" ht="15" customHeight="1">
      <c r="A3" s="175">
        <v>1</v>
      </c>
      <c r="B3" s="147" t="s">
        <v>217</v>
      </c>
      <c r="C3" s="67" t="s">
        <v>28</v>
      </c>
      <c r="D3" s="67">
        <v>300</v>
      </c>
      <c r="E3" s="437"/>
      <c r="F3" s="391">
        <f>E3*D3</f>
        <v>0</v>
      </c>
      <c r="G3" s="438">
        <v>0.08</v>
      </c>
      <c r="H3" s="723">
        <f>F3+(F3*G3)</f>
        <v>0</v>
      </c>
      <c r="I3" s="786"/>
    </row>
    <row r="4" spans="1:1020" s="13" customFormat="1" ht="79.5" customHeight="1">
      <c r="A4" s="211">
        <v>2</v>
      </c>
      <c r="B4" s="583" t="s">
        <v>218</v>
      </c>
      <c r="C4" s="29" t="s">
        <v>28</v>
      </c>
      <c r="D4" s="29">
        <v>30</v>
      </c>
      <c r="E4" s="436"/>
      <c r="F4" s="439">
        <f>E4*D4</f>
        <v>0</v>
      </c>
      <c r="G4" s="438">
        <v>0.08</v>
      </c>
      <c r="H4" s="723">
        <f>F4+(F4*G4)</f>
        <v>0</v>
      </c>
      <c r="I4" s="787"/>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c r="IB4" s="12"/>
      <c r="IC4" s="12"/>
      <c r="ID4" s="12"/>
      <c r="IE4" s="12"/>
      <c r="IF4" s="12"/>
      <c r="IG4" s="12"/>
      <c r="IH4" s="12"/>
      <c r="II4" s="12"/>
      <c r="IJ4" s="12"/>
      <c r="IK4" s="12"/>
      <c r="IL4" s="12"/>
      <c r="IM4" s="12"/>
      <c r="IN4" s="12"/>
      <c r="IO4" s="12"/>
      <c r="IP4" s="12"/>
      <c r="IQ4" s="12"/>
      <c r="IR4" s="12"/>
      <c r="IS4" s="12"/>
      <c r="IT4" s="12"/>
      <c r="IU4" s="12"/>
      <c r="IV4" s="12"/>
      <c r="IW4" s="12"/>
      <c r="IX4" s="12"/>
      <c r="IY4" s="12"/>
      <c r="IZ4" s="12"/>
      <c r="JA4" s="12"/>
      <c r="JB4" s="12"/>
      <c r="JC4" s="12"/>
      <c r="JD4" s="12"/>
      <c r="JE4" s="12"/>
      <c r="JF4" s="12"/>
      <c r="JG4" s="12"/>
      <c r="JH4" s="12"/>
      <c r="JI4" s="12"/>
      <c r="JJ4" s="12"/>
      <c r="JK4" s="12"/>
      <c r="JL4" s="12"/>
      <c r="JM4" s="12"/>
      <c r="JN4" s="12"/>
      <c r="JO4" s="12"/>
      <c r="JP4" s="12"/>
      <c r="JQ4" s="12"/>
      <c r="JR4" s="12"/>
      <c r="JS4" s="12"/>
      <c r="JT4" s="12"/>
      <c r="JU4" s="12"/>
      <c r="JV4" s="12"/>
      <c r="JW4" s="12"/>
      <c r="JX4" s="12"/>
      <c r="JY4" s="12"/>
      <c r="JZ4" s="12"/>
      <c r="KA4" s="12"/>
      <c r="KB4" s="12"/>
      <c r="KC4" s="12"/>
      <c r="KD4" s="12"/>
      <c r="KE4" s="12"/>
      <c r="KF4" s="12"/>
      <c r="KG4" s="12"/>
      <c r="KH4" s="12"/>
      <c r="KI4" s="12"/>
      <c r="KJ4" s="12"/>
      <c r="KK4" s="12"/>
      <c r="KL4" s="12"/>
      <c r="KM4" s="12"/>
      <c r="KN4" s="12"/>
      <c r="KO4" s="12"/>
      <c r="KP4" s="12"/>
      <c r="KQ4" s="12"/>
      <c r="KR4" s="12"/>
      <c r="KS4" s="12"/>
      <c r="KT4" s="12"/>
      <c r="KU4" s="12"/>
      <c r="KV4" s="12"/>
      <c r="KW4" s="12"/>
      <c r="KX4" s="12"/>
      <c r="KY4" s="12"/>
      <c r="KZ4" s="12"/>
      <c r="LA4" s="12"/>
      <c r="LB4" s="12"/>
      <c r="LC4" s="12"/>
      <c r="LD4" s="12"/>
      <c r="LE4" s="12"/>
      <c r="LF4" s="12"/>
      <c r="LG4" s="12"/>
      <c r="LH4" s="12"/>
      <c r="LI4" s="12"/>
      <c r="LJ4" s="12"/>
      <c r="LK4" s="12"/>
      <c r="LL4" s="12"/>
      <c r="LM4" s="12"/>
      <c r="LN4" s="12"/>
      <c r="LO4" s="12"/>
      <c r="LP4" s="12"/>
      <c r="LQ4" s="12"/>
      <c r="LR4" s="12"/>
      <c r="LS4" s="12"/>
      <c r="LT4" s="12"/>
      <c r="LU4" s="12"/>
      <c r="LV4" s="12"/>
      <c r="LW4" s="12"/>
      <c r="LX4" s="12"/>
      <c r="LY4" s="12"/>
      <c r="LZ4" s="12"/>
      <c r="MA4" s="12"/>
      <c r="MB4" s="12"/>
      <c r="MC4" s="12"/>
      <c r="MD4" s="12"/>
      <c r="ME4" s="12"/>
      <c r="MF4" s="12"/>
      <c r="MG4" s="12"/>
      <c r="MH4" s="12"/>
      <c r="MI4" s="12"/>
      <c r="MJ4" s="12"/>
      <c r="MK4" s="12"/>
      <c r="ML4" s="12"/>
      <c r="MM4" s="12"/>
      <c r="MN4" s="12"/>
      <c r="MO4" s="12"/>
      <c r="MP4" s="12"/>
      <c r="MQ4" s="12"/>
      <c r="MR4" s="12"/>
      <c r="MS4" s="12"/>
      <c r="MT4" s="12"/>
      <c r="MU4" s="12"/>
      <c r="MV4" s="12"/>
      <c r="MW4" s="12"/>
      <c r="MX4" s="12"/>
      <c r="MY4" s="12"/>
      <c r="MZ4" s="12"/>
      <c r="NA4" s="12"/>
      <c r="NB4" s="12"/>
      <c r="NC4" s="12"/>
      <c r="ND4" s="12"/>
      <c r="NE4" s="12"/>
      <c r="NF4" s="12"/>
      <c r="NG4" s="12"/>
      <c r="NH4" s="12"/>
      <c r="NI4" s="12"/>
      <c r="NJ4" s="12"/>
      <c r="NK4" s="12"/>
      <c r="NL4" s="12"/>
      <c r="NM4" s="12"/>
      <c r="NN4" s="12"/>
      <c r="NO4" s="12"/>
      <c r="NP4" s="12"/>
      <c r="NQ4" s="12"/>
      <c r="NR4" s="12"/>
      <c r="NS4" s="12"/>
      <c r="NT4" s="12"/>
      <c r="NU4" s="12"/>
      <c r="NV4" s="12"/>
      <c r="NW4" s="12"/>
      <c r="NX4" s="12"/>
      <c r="NY4" s="12"/>
      <c r="NZ4" s="12"/>
      <c r="OA4" s="12"/>
      <c r="OB4" s="12"/>
      <c r="OC4" s="12"/>
      <c r="OD4" s="12"/>
      <c r="OE4" s="12"/>
      <c r="OF4" s="12"/>
      <c r="OG4" s="12"/>
      <c r="OH4" s="12"/>
      <c r="OI4" s="12"/>
      <c r="OJ4" s="12"/>
      <c r="OK4" s="12"/>
      <c r="OL4" s="12"/>
      <c r="OM4" s="12"/>
      <c r="ON4" s="12"/>
      <c r="OO4" s="12"/>
      <c r="OP4" s="12"/>
      <c r="OQ4" s="12"/>
      <c r="OR4" s="12"/>
      <c r="OS4" s="12"/>
      <c r="OT4" s="12"/>
      <c r="OU4" s="12"/>
      <c r="OV4" s="12"/>
      <c r="OW4" s="12"/>
      <c r="OX4" s="12"/>
      <c r="OY4" s="12"/>
      <c r="OZ4" s="12"/>
      <c r="PA4" s="12"/>
      <c r="PB4" s="12"/>
      <c r="PC4" s="12"/>
      <c r="PD4" s="12"/>
      <c r="PE4" s="12"/>
      <c r="PF4" s="12"/>
      <c r="PG4" s="12"/>
      <c r="PH4" s="12"/>
      <c r="PI4" s="12"/>
      <c r="PJ4" s="12"/>
      <c r="PK4" s="12"/>
      <c r="PL4" s="12"/>
      <c r="PM4" s="12"/>
      <c r="PN4" s="12"/>
      <c r="PO4" s="12"/>
      <c r="PP4" s="12"/>
      <c r="PQ4" s="12"/>
      <c r="PR4" s="12"/>
      <c r="PS4" s="12"/>
      <c r="PT4" s="12"/>
      <c r="PU4" s="12"/>
      <c r="PV4" s="12"/>
      <c r="PW4" s="12"/>
      <c r="PX4" s="12"/>
      <c r="PY4" s="12"/>
      <c r="PZ4" s="12"/>
      <c r="QA4" s="12"/>
      <c r="QB4" s="12"/>
      <c r="QC4" s="12"/>
      <c r="QD4" s="12"/>
      <c r="QE4" s="12"/>
      <c r="QF4" s="12"/>
      <c r="QG4" s="12"/>
      <c r="QH4" s="12"/>
      <c r="QI4" s="12"/>
      <c r="QJ4" s="12"/>
      <c r="QK4" s="12"/>
      <c r="QL4" s="12"/>
      <c r="QM4" s="12"/>
      <c r="QN4" s="12"/>
      <c r="QO4" s="12"/>
      <c r="QP4" s="12"/>
      <c r="QQ4" s="12"/>
      <c r="QR4" s="12"/>
      <c r="QS4" s="12"/>
      <c r="QT4" s="12"/>
      <c r="QU4" s="12"/>
      <c r="QV4" s="12"/>
      <c r="QW4" s="12"/>
      <c r="QX4" s="12"/>
      <c r="QY4" s="12"/>
      <c r="QZ4" s="12"/>
      <c r="RA4" s="12"/>
      <c r="RB4" s="12"/>
      <c r="RC4" s="12"/>
      <c r="RD4" s="12"/>
      <c r="RE4" s="12"/>
      <c r="RF4" s="12"/>
      <c r="RG4" s="12"/>
      <c r="RH4" s="12"/>
      <c r="RI4" s="12"/>
      <c r="RJ4" s="12"/>
      <c r="RK4" s="12"/>
      <c r="RL4" s="12"/>
      <c r="RM4" s="12"/>
      <c r="RN4" s="12"/>
      <c r="RO4" s="12"/>
      <c r="RP4" s="12"/>
      <c r="RQ4" s="12"/>
      <c r="RR4" s="12"/>
      <c r="RS4" s="12"/>
      <c r="RT4" s="12"/>
      <c r="RU4" s="12"/>
      <c r="RV4" s="12"/>
      <c r="RW4" s="12"/>
      <c r="RX4" s="12"/>
      <c r="RY4" s="12"/>
      <c r="RZ4" s="12"/>
      <c r="SA4" s="12"/>
      <c r="SB4" s="12"/>
      <c r="SC4" s="12"/>
      <c r="SD4" s="12"/>
      <c r="SE4" s="12"/>
      <c r="SF4" s="12"/>
      <c r="SG4" s="12"/>
      <c r="SH4" s="12"/>
      <c r="SI4" s="12"/>
      <c r="SJ4" s="12"/>
      <c r="SK4" s="12"/>
      <c r="SL4" s="12"/>
      <c r="SM4" s="12"/>
      <c r="SN4" s="12"/>
      <c r="SO4" s="12"/>
      <c r="SP4" s="12"/>
      <c r="SQ4" s="12"/>
      <c r="SR4" s="12"/>
      <c r="SS4" s="12"/>
      <c r="ST4" s="12"/>
      <c r="SU4" s="12"/>
      <c r="SV4" s="12"/>
      <c r="SW4" s="12"/>
      <c r="SX4" s="12"/>
      <c r="SY4" s="12"/>
      <c r="SZ4" s="12"/>
      <c r="TA4" s="12"/>
      <c r="TB4" s="12"/>
      <c r="TC4" s="12"/>
      <c r="TD4" s="12"/>
      <c r="TE4" s="12"/>
      <c r="TF4" s="12"/>
      <c r="TG4" s="12"/>
      <c r="TH4" s="12"/>
      <c r="TI4" s="12"/>
      <c r="TJ4" s="12"/>
      <c r="TK4" s="12"/>
      <c r="TL4" s="12"/>
      <c r="TM4" s="12"/>
      <c r="TN4" s="12"/>
      <c r="TO4" s="12"/>
      <c r="TP4" s="12"/>
      <c r="TQ4" s="12"/>
      <c r="TR4" s="12"/>
      <c r="TS4" s="12"/>
      <c r="TT4" s="12"/>
      <c r="TU4" s="12"/>
      <c r="TV4" s="12"/>
      <c r="TW4" s="12"/>
      <c r="TX4" s="12"/>
      <c r="TY4" s="12"/>
      <c r="TZ4" s="12"/>
      <c r="UA4" s="12"/>
      <c r="UB4" s="12"/>
      <c r="UC4" s="12"/>
      <c r="UD4" s="12"/>
      <c r="UE4" s="12"/>
      <c r="UF4" s="12"/>
      <c r="UG4" s="12"/>
      <c r="UH4" s="12"/>
      <c r="UI4" s="12"/>
      <c r="UJ4" s="12"/>
      <c r="UK4" s="12"/>
      <c r="UL4" s="12"/>
      <c r="UM4" s="12"/>
      <c r="UN4" s="12"/>
      <c r="UO4" s="12"/>
      <c r="UP4" s="12"/>
      <c r="UQ4" s="12"/>
      <c r="UR4" s="12"/>
      <c r="US4" s="12"/>
      <c r="UT4" s="12"/>
      <c r="UU4" s="12"/>
      <c r="UV4" s="12"/>
      <c r="UW4" s="12"/>
      <c r="UX4" s="12"/>
      <c r="UY4" s="12"/>
      <c r="UZ4" s="12"/>
      <c r="VA4" s="12"/>
      <c r="VB4" s="12"/>
      <c r="VC4" s="12"/>
      <c r="VD4" s="12"/>
      <c r="VE4" s="12"/>
      <c r="VF4" s="12"/>
      <c r="VG4" s="12"/>
      <c r="VH4" s="12"/>
      <c r="VI4" s="12"/>
      <c r="VJ4" s="12"/>
      <c r="VK4" s="12"/>
      <c r="VL4" s="12"/>
      <c r="VM4" s="12"/>
      <c r="VN4" s="12"/>
      <c r="VO4" s="12"/>
      <c r="VP4" s="12"/>
      <c r="VQ4" s="12"/>
      <c r="VR4" s="12"/>
      <c r="VS4" s="12"/>
      <c r="VT4" s="12"/>
      <c r="VU4" s="12"/>
      <c r="VV4" s="12"/>
      <c r="VW4" s="12"/>
      <c r="VX4" s="12"/>
      <c r="VY4" s="12"/>
      <c r="VZ4" s="12"/>
      <c r="WA4" s="12"/>
      <c r="WB4" s="12"/>
      <c r="WC4" s="12"/>
      <c r="WD4" s="12"/>
      <c r="WE4" s="12"/>
      <c r="WF4" s="12"/>
      <c r="WG4" s="12"/>
      <c r="WH4" s="12"/>
      <c r="WI4" s="12"/>
      <c r="WJ4" s="12"/>
      <c r="WK4" s="12"/>
      <c r="WL4" s="12"/>
      <c r="WM4" s="12"/>
      <c r="WN4" s="12"/>
      <c r="WO4" s="12"/>
      <c r="WP4" s="12"/>
      <c r="WQ4" s="12"/>
      <c r="WR4" s="12"/>
      <c r="WS4" s="12"/>
      <c r="WT4" s="12"/>
      <c r="WU4" s="12"/>
      <c r="WV4" s="12"/>
      <c r="WW4" s="12"/>
      <c r="WX4" s="12"/>
      <c r="WY4" s="12"/>
      <c r="WZ4" s="12"/>
      <c r="XA4" s="12"/>
      <c r="XB4" s="12"/>
      <c r="XC4" s="12"/>
      <c r="XD4" s="12"/>
      <c r="XE4" s="12"/>
      <c r="XF4" s="12"/>
      <c r="XG4" s="12"/>
      <c r="XH4" s="12"/>
      <c r="XI4" s="12"/>
      <c r="XJ4" s="12"/>
      <c r="XK4" s="12"/>
      <c r="XL4" s="12"/>
      <c r="XM4" s="12"/>
      <c r="XN4" s="12"/>
      <c r="XO4" s="12"/>
      <c r="XP4" s="12"/>
      <c r="XQ4" s="12"/>
      <c r="XR4" s="12"/>
      <c r="XS4" s="12"/>
      <c r="XT4" s="12"/>
      <c r="XU4" s="12"/>
      <c r="XV4" s="12"/>
      <c r="XW4" s="12"/>
      <c r="XX4" s="12"/>
      <c r="XY4" s="12"/>
      <c r="XZ4" s="12"/>
      <c r="YA4" s="12"/>
      <c r="YB4" s="12"/>
      <c r="YC4" s="12"/>
      <c r="YD4" s="12"/>
      <c r="YE4" s="12"/>
      <c r="YF4" s="12"/>
      <c r="YG4" s="12"/>
      <c r="YH4" s="12"/>
      <c r="YI4" s="12"/>
      <c r="YJ4" s="12"/>
      <c r="YK4" s="12"/>
      <c r="YL4" s="12"/>
      <c r="YM4" s="12"/>
      <c r="YN4" s="12"/>
      <c r="YO4" s="12"/>
      <c r="YP4" s="12"/>
      <c r="YQ4" s="12"/>
      <c r="YR4" s="12"/>
      <c r="YS4" s="12"/>
      <c r="YT4" s="12"/>
      <c r="YU4" s="12"/>
      <c r="YV4" s="12"/>
      <c r="YW4" s="12"/>
      <c r="YX4" s="12"/>
      <c r="YY4" s="12"/>
      <c r="YZ4" s="12"/>
      <c r="ZA4" s="12"/>
      <c r="ZB4" s="12"/>
      <c r="ZC4" s="12"/>
      <c r="ZD4" s="12"/>
      <c r="ZE4" s="12"/>
      <c r="ZF4" s="12"/>
      <c r="ZG4" s="12"/>
      <c r="ZH4" s="12"/>
      <c r="ZI4" s="12"/>
      <c r="ZJ4" s="12"/>
      <c r="ZK4" s="12"/>
      <c r="ZL4" s="12"/>
      <c r="ZM4" s="12"/>
      <c r="ZN4" s="12"/>
      <c r="ZO4" s="12"/>
      <c r="ZP4" s="12"/>
      <c r="ZQ4" s="12"/>
      <c r="ZR4" s="12"/>
      <c r="ZS4" s="12"/>
      <c r="ZT4" s="12"/>
      <c r="ZU4" s="12"/>
      <c r="ZV4" s="12"/>
      <c r="ZW4" s="12"/>
      <c r="ZX4" s="12"/>
      <c r="ZY4" s="12"/>
      <c r="ZZ4" s="12"/>
      <c r="AAA4" s="12"/>
      <c r="AAB4" s="12"/>
      <c r="AAC4" s="12"/>
      <c r="AAD4" s="12"/>
      <c r="AAE4" s="12"/>
      <c r="AAF4" s="12"/>
      <c r="AAG4" s="12"/>
      <c r="AAH4" s="12"/>
      <c r="AAI4" s="12"/>
      <c r="AAJ4" s="12"/>
      <c r="AAK4" s="12"/>
      <c r="AAL4" s="12"/>
      <c r="AAM4" s="12"/>
      <c r="AAN4" s="12"/>
      <c r="AAO4" s="12"/>
      <c r="AAP4" s="12"/>
      <c r="AAQ4" s="12"/>
      <c r="AAR4" s="12"/>
      <c r="AAS4" s="12"/>
      <c r="AAT4" s="12"/>
      <c r="AAU4" s="12"/>
      <c r="AAV4" s="12"/>
      <c r="AAW4" s="12"/>
      <c r="AAX4" s="12"/>
      <c r="AAY4" s="12"/>
      <c r="AAZ4" s="12"/>
      <c r="ABA4" s="12"/>
      <c r="ABB4" s="12"/>
      <c r="ABC4" s="12"/>
      <c r="ABD4" s="12"/>
      <c r="ABE4" s="12"/>
      <c r="ABF4" s="12"/>
      <c r="ABG4" s="12"/>
      <c r="ABH4" s="12"/>
      <c r="ABI4" s="12"/>
      <c r="ABJ4" s="12"/>
      <c r="ABK4" s="12"/>
      <c r="ABL4" s="12"/>
      <c r="ABM4" s="12"/>
      <c r="ABN4" s="12"/>
      <c r="ABO4" s="12"/>
      <c r="ABP4" s="12"/>
      <c r="ABQ4" s="12"/>
      <c r="ABR4" s="12"/>
      <c r="ABS4" s="12"/>
      <c r="ABT4" s="12"/>
      <c r="ABU4" s="12"/>
      <c r="ABV4" s="12"/>
      <c r="ABW4" s="12"/>
      <c r="ABX4" s="12"/>
      <c r="ABY4" s="12"/>
      <c r="ABZ4" s="12"/>
      <c r="ACA4" s="12"/>
      <c r="ACB4" s="12"/>
      <c r="ACC4" s="12"/>
      <c r="ACD4" s="12"/>
      <c r="ACE4" s="12"/>
      <c r="ACF4" s="12"/>
      <c r="ACG4" s="12"/>
      <c r="ACH4" s="12"/>
      <c r="ACI4" s="12"/>
      <c r="ACJ4" s="12"/>
      <c r="ACK4" s="12"/>
      <c r="ACL4" s="12"/>
      <c r="ACM4" s="12"/>
      <c r="ACN4" s="12"/>
      <c r="ACO4" s="12"/>
      <c r="ACP4" s="12"/>
      <c r="ACQ4" s="12"/>
      <c r="ACR4" s="12"/>
      <c r="ACS4" s="12"/>
      <c r="ACT4" s="12"/>
      <c r="ACU4" s="12"/>
      <c r="ACV4" s="12"/>
      <c r="ACW4" s="12"/>
      <c r="ACX4" s="12"/>
      <c r="ACY4" s="12"/>
      <c r="ACZ4" s="12"/>
      <c r="ADA4" s="12"/>
      <c r="ADB4" s="12"/>
      <c r="ADC4" s="12"/>
      <c r="ADD4" s="12"/>
      <c r="ADE4" s="12"/>
      <c r="ADF4" s="12"/>
      <c r="ADG4" s="12"/>
      <c r="ADH4" s="12"/>
      <c r="ADI4" s="12"/>
      <c r="ADJ4" s="12"/>
      <c r="ADK4" s="12"/>
      <c r="ADL4" s="12"/>
      <c r="ADM4" s="12"/>
      <c r="ADN4" s="12"/>
      <c r="ADO4" s="12"/>
      <c r="ADP4" s="12"/>
      <c r="ADQ4" s="12"/>
      <c r="ADR4" s="12"/>
      <c r="ADS4" s="12"/>
      <c r="ADT4" s="12"/>
      <c r="ADU4" s="12"/>
      <c r="ADV4" s="12"/>
      <c r="ADW4" s="12"/>
      <c r="ADX4" s="12"/>
      <c r="ADY4" s="12"/>
      <c r="ADZ4" s="12"/>
      <c r="AEA4" s="12"/>
      <c r="AEB4" s="12"/>
      <c r="AEC4" s="12"/>
      <c r="AED4" s="12"/>
      <c r="AEE4" s="12"/>
      <c r="AEF4" s="12"/>
      <c r="AEG4" s="12"/>
      <c r="AEH4" s="12"/>
      <c r="AEI4" s="12"/>
      <c r="AEJ4" s="12"/>
      <c r="AEK4" s="12"/>
      <c r="AEL4" s="12"/>
      <c r="AEM4" s="12"/>
      <c r="AEN4" s="12"/>
      <c r="AEO4" s="12"/>
      <c r="AEP4" s="12"/>
      <c r="AEQ4" s="12"/>
      <c r="AER4" s="12"/>
      <c r="AES4" s="12"/>
      <c r="AET4" s="12"/>
      <c r="AEU4" s="12"/>
      <c r="AEV4" s="12"/>
      <c r="AEW4" s="12"/>
      <c r="AEX4" s="12"/>
      <c r="AEY4" s="12"/>
      <c r="AEZ4" s="12"/>
      <c r="AFA4" s="12"/>
      <c r="AFB4" s="12"/>
      <c r="AFC4" s="12"/>
      <c r="AFD4" s="12"/>
      <c r="AFE4" s="12"/>
      <c r="AFF4" s="12"/>
      <c r="AFG4" s="12"/>
      <c r="AFH4" s="12"/>
      <c r="AFI4" s="12"/>
      <c r="AFJ4" s="12"/>
      <c r="AFK4" s="12"/>
      <c r="AFL4" s="12"/>
      <c r="AFM4" s="12"/>
      <c r="AFN4" s="12"/>
      <c r="AFO4" s="12"/>
      <c r="AFP4" s="12"/>
      <c r="AFQ4" s="12"/>
      <c r="AFR4" s="12"/>
      <c r="AFS4" s="12"/>
      <c r="AFT4" s="12"/>
      <c r="AFU4" s="12"/>
      <c r="AFV4" s="12"/>
      <c r="AFW4" s="12"/>
      <c r="AFX4" s="12"/>
      <c r="AFY4" s="12"/>
      <c r="AFZ4" s="12"/>
      <c r="AGA4" s="12"/>
      <c r="AGB4" s="12"/>
      <c r="AGC4" s="12"/>
      <c r="AGD4" s="12"/>
      <c r="AGE4" s="12"/>
      <c r="AGF4" s="12"/>
      <c r="AGG4" s="12"/>
      <c r="AGH4" s="12"/>
      <c r="AGI4" s="12"/>
      <c r="AGJ4" s="12"/>
      <c r="AGK4" s="12"/>
      <c r="AGL4" s="12"/>
      <c r="AGM4" s="12"/>
      <c r="AGN4" s="12"/>
      <c r="AGO4" s="12"/>
      <c r="AGP4" s="12"/>
      <c r="AGQ4" s="12"/>
      <c r="AGR4" s="12"/>
      <c r="AGS4" s="12"/>
      <c r="AGT4" s="12"/>
      <c r="AGU4" s="12"/>
      <c r="AGV4" s="12"/>
      <c r="AGW4" s="12"/>
      <c r="AGX4" s="12"/>
      <c r="AGY4" s="12"/>
      <c r="AGZ4" s="12"/>
      <c r="AHA4" s="12"/>
      <c r="AHB4" s="12"/>
      <c r="AHC4" s="12"/>
      <c r="AHD4" s="12"/>
      <c r="AHE4" s="12"/>
      <c r="AHF4" s="12"/>
      <c r="AHG4" s="12"/>
      <c r="AHH4" s="12"/>
      <c r="AHI4" s="12"/>
      <c r="AHJ4" s="12"/>
      <c r="AHK4" s="12"/>
      <c r="AHL4" s="12"/>
      <c r="AHM4" s="12"/>
      <c r="AHN4" s="12"/>
      <c r="AHO4" s="12"/>
      <c r="AHP4" s="12"/>
      <c r="AHQ4" s="12"/>
      <c r="AHR4" s="12"/>
      <c r="AHS4" s="12"/>
      <c r="AHT4" s="12"/>
      <c r="AHU4" s="12"/>
      <c r="AHV4" s="12"/>
      <c r="AHW4" s="12"/>
      <c r="AHX4" s="12"/>
      <c r="AHY4" s="12"/>
      <c r="AHZ4" s="12"/>
      <c r="AIA4" s="12"/>
      <c r="AIB4" s="12"/>
      <c r="AIC4" s="12"/>
      <c r="AID4" s="12"/>
      <c r="AIE4" s="12"/>
      <c r="AIF4" s="12"/>
      <c r="AIG4" s="12"/>
      <c r="AIH4" s="12"/>
      <c r="AII4" s="12"/>
      <c r="AIJ4" s="12"/>
      <c r="AIK4" s="12"/>
      <c r="AIL4" s="12"/>
      <c r="AIM4" s="12"/>
      <c r="AIN4" s="12"/>
      <c r="AIO4" s="12"/>
      <c r="AIP4" s="12"/>
      <c r="AIQ4" s="12"/>
      <c r="AIR4" s="12"/>
      <c r="AIS4" s="12"/>
      <c r="AIT4" s="12"/>
      <c r="AIU4" s="12"/>
      <c r="AIV4" s="12"/>
      <c r="AIW4" s="12"/>
      <c r="AIX4" s="12"/>
      <c r="AIY4" s="12"/>
      <c r="AIZ4" s="12"/>
      <c r="AJA4" s="12"/>
      <c r="AJB4" s="12"/>
      <c r="AJC4" s="12"/>
      <c r="AJD4" s="12"/>
      <c r="AJE4" s="12"/>
      <c r="AJF4" s="12"/>
      <c r="AJG4" s="12"/>
      <c r="AJH4" s="12"/>
      <c r="AJI4" s="12"/>
      <c r="AJJ4" s="12"/>
      <c r="AJK4" s="12"/>
      <c r="AJL4" s="12"/>
      <c r="AJM4" s="12"/>
      <c r="AJN4" s="12"/>
      <c r="AJO4" s="12"/>
      <c r="AJP4" s="12"/>
      <c r="AJQ4" s="12"/>
      <c r="AJR4" s="12"/>
      <c r="AJS4" s="12"/>
      <c r="AJT4" s="12"/>
      <c r="AJU4" s="12"/>
      <c r="AJV4" s="12"/>
      <c r="AJW4" s="12"/>
      <c r="AJX4" s="12"/>
      <c r="AJY4" s="12"/>
      <c r="AJZ4" s="12"/>
      <c r="AKA4" s="12"/>
      <c r="AKB4" s="12"/>
      <c r="AKC4" s="12"/>
      <c r="AKD4" s="12"/>
      <c r="AKE4" s="12"/>
      <c r="AKF4" s="12"/>
      <c r="AKG4" s="12"/>
      <c r="AKH4" s="12"/>
      <c r="AKI4" s="12"/>
      <c r="AKJ4" s="12"/>
      <c r="AKK4" s="12"/>
      <c r="AKL4" s="12"/>
      <c r="AKM4" s="12"/>
      <c r="AKN4" s="12"/>
      <c r="AKO4" s="12"/>
      <c r="AKP4" s="12"/>
      <c r="AKQ4" s="12"/>
      <c r="AKR4" s="12"/>
      <c r="AKS4" s="12"/>
      <c r="AKT4" s="12"/>
      <c r="AKU4" s="12"/>
      <c r="AKV4" s="12"/>
      <c r="AKW4" s="12"/>
      <c r="AKX4" s="12"/>
      <c r="AKY4" s="12"/>
      <c r="AKZ4" s="12"/>
      <c r="ALA4" s="12"/>
      <c r="ALB4" s="12"/>
      <c r="ALC4" s="12"/>
      <c r="ALD4" s="12"/>
      <c r="ALE4" s="12"/>
      <c r="ALF4" s="12"/>
      <c r="ALG4" s="12"/>
      <c r="ALH4" s="12"/>
      <c r="ALI4" s="12"/>
      <c r="ALJ4" s="12"/>
      <c r="ALK4" s="12"/>
      <c r="ALL4" s="12"/>
      <c r="ALM4" s="12"/>
      <c r="ALN4" s="12"/>
      <c r="ALO4" s="12"/>
      <c r="ALP4" s="12"/>
      <c r="ALQ4" s="12"/>
      <c r="ALR4" s="12"/>
      <c r="ALS4" s="12"/>
      <c r="ALT4" s="12"/>
      <c r="ALU4" s="12"/>
      <c r="ALV4" s="12"/>
      <c r="ALW4" s="12"/>
      <c r="ALX4" s="12"/>
      <c r="ALY4" s="12"/>
      <c r="ALZ4" s="12"/>
      <c r="AMA4" s="12"/>
      <c r="AMB4" s="12"/>
      <c r="AMC4" s="12"/>
      <c r="AMD4" s="12"/>
      <c r="AME4" s="12"/>
      <c r="AMF4" s="12"/>
    </row>
    <row r="5" spans="1:1020">
      <c r="A5" s="129"/>
      <c r="B5" s="33"/>
      <c r="C5" s="297"/>
      <c r="D5" s="297"/>
      <c r="E5" s="390" t="s">
        <v>165</v>
      </c>
      <c r="F5" s="263">
        <f>F3+F4</f>
        <v>0</v>
      </c>
      <c r="G5" s="297"/>
      <c r="H5" s="724">
        <f>SUM(H3:H4)</f>
        <v>0</v>
      </c>
    </row>
    <row r="6" spans="1:1020">
      <c r="E6" s="203"/>
    </row>
    <row r="9" spans="1:1020">
      <c r="B9" s="921" t="s">
        <v>50</v>
      </c>
      <c r="C9" s="921"/>
      <c r="D9" s="921"/>
      <c r="E9" s="922"/>
      <c r="F9" s="922"/>
      <c r="G9" s="922"/>
      <c r="H9" s="922"/>
    </row>
    <row r="10" spans="1:1020">
      <c r="B10" s="922"/>
      <c r="C10" s="922"/>
      <c r="D10" s="922"/>
      <c r="E10" s="922"/>
      <c r="F10" s="922"/>
      <c r="G10" s="922"/>
      <c r="H10" s="922"/>
    </row>
    <row r="11" spans="1:1020">
      <c r="B11" s="913" t="s">
        <v>51</v>
      </c>
      <c r="C11" s="913"/>
      <c r="D11" s="913"/>
      <c r="E11" s="913"/>
      <c r="F11" s="913"/>
      <c r="G11" s="913"/>
      <c r="H11" s="913"/>
    </row>
    <row r="12" spans="1:1020">
      <c r="B12" s="913" t="s">
        <v>52</v>
      </c>
      <c r="C12" s="913"/>
      <c r="D12" s="913"/>
      <c r="E12" s="913"/>
      <c r="F12" s="913"/>
      <c r="G12" s="913"/>
      <c r="H12" s="913"/>
    </row>
    <row r="13" spans="1:1020">
      <c r="B13" s="922"/>
      <c r="C13" s="922"/>
      <c r="D13" s="922"/>
      <c r="E13" s="922"/>
      <c r="F13" s="922"/>
      <c r="G13" s="922"/>
      <c r="H13" s="922"/>
    </row>
    <row r="14" spans="1:1020">
      <c r="B14" s="913" t="s">
        <v>53</v>
      </c>
      <c r="C14" s="913"/>
      <c r="D14" s="913"/>
      <c r="E14" s="913"/>
      <c r="F14" s="913"/>
      <c r="G14" s="37"/>
      <c r="H14" s="38"/>
    </row>
  </sheetData>
  <mergeCells count="8">
    <mergeCell ref="G1:H1"/>
    <mergeCell ref="B14:F14"/>
    <mergeCell ref="B9:D9"/>
    <mergeCell ref="E9:H9"/>
    <mergeCell ref="B10:H10"/>
    <mergeCell ref="B11:H11"/>
    <mergeCell ref="B12:H12"/>
    <mergeCell ref="B13:H13"/>
  </mergeCells>
  <pageMargins left="0.25" right="0.25" top="0.75" bottom="0.75" header="0.3" footer="0.3"/>
  <pageSetup paperSize="9"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228</TotalTime>
  <Application>Microsoft Excel</Application>
  <DocSecurity>0</DocSecurity>
  <ScaleCrop>false</ScaleCrop>
  <HeadingPairs>
    <vt:vector size="4" baseType="variant">
      <vt:variant>
        <vt:lpstr>Arkusze</vt:lpstr>
      </vt:variant>
      <vt:variant>
        <vt:i4>46</vt:i4>
      </vt:variant>
      <vt:variant>
        <vt:lpstr>Nazwane zakresy</vt:lpstr>
      </vt:variant>
      <vt:variant>
        <vt:i4>46</vt:i4>
      </vt:variant>
    </vt:vector>
  </HeadingPairs>
  <TitlesOfParts>
    <vt:vector size="92" baseType="lpstr">
      <vt:lpstr>Pakiet 1</vt:lpstr>
      <vt:lpstr>Pakiet 2</vt:lpstr>
      <vt:lpstr>Pakiet 3</vt:lpstr>
      <vt:lpstr>Pakiet 4</vt:lpstr>
      <vt:lpstr>Pakiet 5</vt:lpstr>
      <vt:lpstr>Pakiet 6</vt:lpstr>
      <vt:lpstr>Pakiet 7</vt:lpstr>
      <vt:lpstr>Pakiet 8</vt:lpstr>
      <vt:lpstr>Pakiet 9</vt:lpstr>
      <vt:lpstr>Pakiet 10</vt:lpstr>
      <vt:lpstr>Pakiet 11</vt:lpstr>
      <vt:lpstr>Pakiet 12</vt:lpstr>
      <vt:lpstr>Pakiet 13</vt:lpstr>
      <vt:lpstr>Pakiet 14</vt:lpstr>
      <vt:lpstr>Pakiet 15</vt:lpstr>
      <vt:lpstr>Pakiet 16</vt:lpstr>
      <vt:lpstr>Pakiet 17</vt:lpstr>
      <vt:lpstr>Pakiet 18</vt:lpstr>
      <vt:lpstr>Pakiet 19</vt:lpstr>
      <vt:lpstr>Pakiet 20</vt:lpstr>
      <vt:lpstr>Pakiet 21</vt:lpstr>
      <vt:lpstr>Pakiet 22</vt:lpstr>
      <vt:lpstr>Pakiet 23</vt:lpstr>
      <vt:lpstr>Pakiet 24</vt:lpstr>
      <vt:lpstr>Pakiet 25</vt:lpstr>
      <vt:lpstr>Pakiet 26</vt:lpstr>
      <vt:lpstr>Pakiet 27</vt:lpstr>
      <vt:lpstr>Pakiet 28</vt:lpstr>
      <vt:lpstr>Pakiet 29</vt:lpstr>
      <vt:lpstr>Pakiet 30</vt:lpstr>
      <vt:lpstr>Pakiet 31</vt:lpstr>
      <vt:lpstr>Pakiet 32</vt:lpstr>
      <vt:lpstr>Pakiet 33</vt:lpstr>
      <vt:lpstr>Pakiet 34</vt:lpstr>
      <vt:lpstr>Pakiet 35</vt:lpstr>
      <vt:lpstr>Pakiet 36</vt:lpstr>
      <vt:lpstr>Pakiet 37</vt:lpstr>
      <vt:lpstr>Pakiet 38</vt:lpstr>
      <vt:lpstr>Pakiet 39</vt:lpstr>
      <vt:lpstr>Pakiet 40</vt:lpstr>
      <vt:lpstr>Pakiet 41</vt:lpstr>
      <vt:lpstr>Pakiet 42</vt:lpstr>
      <vt:lpstr>Pakiet 43</vt:lpstr>
      <vt:lpstr>Pakiet 44</vt:lpstr>
      <vt:lpstr>Pakiet 45</vt:lpstr>
      <vt:lpstr>Arkusz1</vt:lpstr>
      <vt:lpstr>'Pakiet 2'!_Hlk525020274</vt:lpstr>
      <vt:lpstr>'Pakiet 1'!Obszar_wydruku</vt:lpstr>
      <vt:lpstr>'Pakiet 10'!Obszar_wydruku</vt:lpstr>
      <vt:lpstr>'Pakiet 11'!Obszar_wydruku</vt:lpstr>
      <vt:lpstr>'Pakiet 12'!Obszar_wydruku</vt:lpstr>
      <vt:lpstr>'Pakiet 13'!Obszar_wydruku</vt:lpstr>
      <vt:lpstr>'Pakiet 14'!Obszar_wydruku</vt:lpstr>
      <vt:lpstr>'Pakiet 15'!Obszar_wydruku</vt:lpstr>
      <vt:lpstr>'Pakiet 16'!Obszar_wydruku</vt:lpstr>
      <vt:lpstr>'Pakiet 17'!Obszar_wydruku</vt:lpstr>
      <vt:lpstr>'Pakiet 18'!Obszar_wydruku</vt:lpstr>
      <vt:lpstr>'Pakiet 19'!Obszar_wydruku</vt:lpstr>
      <vt:lpstr>'Pakiet 2'!Obszar_wydruku</vt:lpstr>
      <vt:lpstr>'Pakiet 20'!Obszar_wydruku</vt:lpstr>
      <vt:lpstr>'Pakiet 21'!Obszar_wydruku</vt:lpstr>
      <vt:lpstr>'Pakiet 22'!Obszar_wydruku</vt:lpstr>
      <vt:lpstr>'Pakiet 23'!Obszar_wydruku</vt:lpstr>
      <vt:lpstr>'Pakiet 24'!Obszar_wydruku</vt:lpstr>
      <vt:lpstr>'Pakiet 25'!Obszar_wydruku</vt:lpstr>
      <vt:lpstr>'Pakiet 26'!Obszar_wydruku</vt:lpstr>
      <vt:lpstr>'Pakiet 27'!Obszar_wydruku</vt:lpstr>
      <vt:lpstr>'Pakiet 28'!Obszar_wydruku</vt:lpstr>
      <vt:lpstr>'Pakiet 29'!Obszar_wydruku</vt:lpstr>
      <vt:lpstr>'Pakiet 3'!Obszar_wydruku</vt:lpstr>
      <vt:lpstr>'Pakiet 30'!Obszar_wydruku</vt:lpstr>
      <vt:lpstr>'Pakiet 31'!Obszar_wydruku</vt:lpstr>
      <vt:lpstr>'Pakiet 32'!Obszar_wydruku</vt:lpstr>
      <vt:lpstr>'Pakiet 33'!Obszar_wydruku</vt:lpstr>
      <vt:lpstr>'Pakiet 34'!Obszar_wydruku</vt:lpstr>
      <vt:lpstr>'Pakiet 35'!Obszar_wydruku</vt:lpstr>
      <vt:lpstr>'Pakiet 36'!Obszar_wydruku</vt:lpstr>
      <vt:lpstr>'Pakiet 37'!Obszar_wydruku</vt:lpstr>
      <vt:lpstr>'Pakiet 38'!Obszar_wydruku</vt:lpstr>
      <vt:lpstr>'Pakiet 39'!Obszar_wydruku</vt:lpstr>
      <vt:lpstr>'Pakiet 4'!Obszar_wydruku</vt:lpstr>
      <vt:lpstr>'Pakiet 40'!Obszar_wydruku</vt:lpstr>
      <vt:lpstr>'Pakiet 41'!Obszar_wydruku</vt:lpstr>
      <vt:lpstr>'Pakiet 42'!Obszar_wydruku</vt:lpstr>
      <vt:lpstr>'Pakiet 43'!Obszar_wydruku</vt:lpstr>
      <vt:lpstr>'Pakiet 44'!Obszar_wydruku</vt:lpstr>
      <vt:lpstr>'Pakiet 45'!Obszar_wydruku</vt:lpstr>
      <vt:lpstr>'Pakiet 5'!Obszar_wydruku</vt:lpstr>
      <vt:lpstr>'Pakiet 6'!Obszar_wydruku</vt:lpstr>
      <vt:lpstr>'Pakiet 7'!Obszar_wydruku</vt:lpstr>
      <vt:lpstr>'Pakiet 8'!Obszar_wydruku</vt:lpstr>
      <vt:lpstr>'Pakiet 9'!Obszar_wydruku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Szulga</dc:creator>
  <cp:lastModifiedBy>Ania Liszewska</cp:lastModifiedBy>
  <cp:revision>7</cp:revision>
  <cp:lastPrinted>2025-07-28T10:23:16Z</cp:lastPrinted>
  <dcterms:created xsi:type="dcterms:W3CDTF">2024-09-04T09:26:24Z</dcterms:created>
  <dcterms:modified xsi:type="dcterms:W3CDTF">2025-07-29T12:36:43Z</dcterms:modified>
</cp:coreProperties>
</file>